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4" hidden="1">Bhagalpur!$A$6:$Y$63</definedName>
    <definedName name="_xlnm._FilterDatabase" localSheetId="10" hidden="1">Darbhanga!$A$6:$Y$123</definedName>
    <definedName name="_xlnm._FilterDatabase" localSheetId="6" hidden="1">Kosi!$A$6:$Y$98</definedName>
    <definedName name="_xlnm._FilterDatabase" localSheetId="3" hidden="1">Magadh!$A$6:$AB$106</definedName>
    <definedName name="_xlnm._FilterDatabase" localSheetId="5" hidden="1">Munger!$A$6:$Y$130</definedName>
    <definedName name="_xlnm._FilterDatabase" localSheetId="1" hidden="1">'Patna (East)'!$A$6:$Y$21</definedName>
    <definedName name="_xlnm._FilterDatabase" localSheetId="7" hidden="1">Purnea!$A$6:$Y$91</definedName>
    <definedName name="_xlnm._FilterDatabase" localSheetId="11" hidden="1">Saran!$A$6:$Y$82</definedName>
    <definedName name="_xlnm._FilterDatabase" localSheetId="8" hidden="1">'Tirhut (East)'!$A$6:$Y$122</definedName>
    <definedName name="_xlnm._FilterDatabase" localSheetId="9" hidden="1">'Tirhut (West)'!$A$6:$Y$111</definedName>
    <definedName name="_xlnm.Print_Area" localSheetId="4">Bhagalpur!$A$1:$Y$63</definedName>
    <definedName name="_xlnm.Print_Area" localSheetId="10">Darbhanga!$A$1:$Y$124</definedName>
    <definedName name="_xlnm.Print_Area" localSheetId="6">Kosi!$A$1:$Y$98</definedName>
    <definedName name="_xlnm.Print_Area" localSheetId="3">Magadh!$A$1:$AA$124</definedName>
    <definedName name="_xlnm.Print_Area" localSheetId="5">Munger!$A$1:$Y$135</definedName>
    <definedName name="_xlnm.Print_Area" localSheetId="1">'Patna (East)'!$A$1:$Y$62</definedName>
    <definedName name="_xlnm.Print_Area" localSheetId="2">'Patna (West)'!$A$1:$Y$76</definedName>
    <definedName name="_xlnm.Print_Area" localSheetId="7">Purnea!$A$1:$Y$90</definedName>
    <definedName name="_xlnm.Print_Area" localSheetId="11">Saran!$A$1:$Y$82</definedName>
    <definedName name="_xlnm.Print_Area" localSheetId="0">Summary!$A$1:$W$18</definedName>
    <definedName name="_xlnm.Print_Area" localSheetId="8">'Tirhut (East)'!$A$1:$Y$122</definedName>
    <definedName name="_xlnm.Print_Area" localSheetId="9">'Tirhut (West)'!$A$1:$Y$111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N130" i="11"/>
  <c r="J90" i="12" l="1"/>
  <c r="J98" i="5"/>
  <c r="J130" i="11"/>
  <c r="E122" i="16" l="1"/>
  <c r="E111" i="8"/>
  <c r="E98" i="5"/>
  <c r="X62" i="15"/>
  <c r="W62"/>
  <c r="V62"/>
  <c r="U62"/>
  <c r="T62"/>
  <c r="S62"/>
  <c r="R62"/>
  <c r="Q62"/>
  <c r="P62"/>
  <c r="O62"/>
  <c r="N62"/>
  <c r="E7" i="10"/>
  <c r="D7"/>
  <c r="G7" s="1"/>
  <c r="F124" i="7"/>
  <c r="D14" i="10"/>
  <c r="G14" s="1"/>
  <c r="O122" i="16"/>
  <c r="P122"/>
  <c r="Q122"/>
  <c r="R122"/>
  <c r="S122"/>
  <c r="T122"/>
  <c r="U122"/>
  <c r="V122"/>
  <c r="W122"/>
  <c r="X122"/>
  <c r="N122"/>
  <c r="J122"/>
  <c r="D15" i="10"/>
  <c r="G15" s="1"/>
  <c r="O111" i="8"/>
  <c r="P111"/>
  <c r="Q111"/>
  <c r="R111"/>
  <c r="S111"/>
  <c r="T111"/>
  <c r="U111"/>
  <c r="V111"/>
  <c r="W111"/>
  <c r="X111"/>
  <c r="N111"/>
  <c r="J111"/>
  <c r="E82" i="14"/>
  <c r="J82"/>
  <c r="N82"/>
  <c r="D17" i="10"/>
  <c r="G17" s="1"/>
  <c r="E17"/>
  <c r="H17" s="1"/>
  <c r="I16"/>
  <c r="N123" i="13"/>
  <c r="D16" i="10"/>
  <c r="G16" s="1"/>
  <c r="O123" i="13"/>
  <c r="P123"/>
  <c r="Q123"/>
  <c r="R123"/>
  <c r="S123"/>
  <c r="T123"/>
  <c r="U123"/>
  <c r="V123"/>
  <c r="W123"/>
  <c r="X123"/>
  <c r="E123"/>
  <c r="E16" i="10" s="1"/>
  <c r="H16" s="1"/>
  <c r="I13" l="1"/>
  <c r="D13"/>
  <c r="G13" s="1"/>
  <c r="O90" i="12"/>
  <c r="P90"/>
  <c r="Q90"/>
  <c r="R90"/>
  <c r="S90"/>
  <c r="T90"/>
  <c r="U90"/>
  <c r="V90"/>
  <c r="W90"/>
  <c r="X90"/>
  <c r="N90"/>
  <c r="E90"/>
  <c r="E13" i="10" s="1"/>
  <c r="H13" s="1"/>
  <c r="I12"/>
  <c r="E12"/>
  <c r="H12" s="1"/>
  <c r="D12"/>
  <c r="G12" s="1"/>
  <c r="X98" i="5"/>
  <c r="W98"/>
  <c r="V98"/>
  <c r="U98"/>
  <c r="T98"/>
  <c r="S98"/>
  <c r="R98"/>
  <c r="Q98"/>
  <c r="P98"/>
  <c r="O98"/>
  <c r="N98"/>
  <c r="O130" i="11"/>
  <c r="P130"/>
  <c r="Q130"/>
  <c r="R130"/>
  <c r="S130"/>
  <c r="T130"/>
  <c r="U130"/>
  <c r="V130"/>
  <c r="W130"/>
  <c r="X130"/>
  <c r="I11" i="10"/>
  <c r="D11"/>
  <c r="G11" s="1"/>
  <c r="E130" i="11"/>
  <c r="O63" i="6"/>
  <c r="P63"/>
  <c r="Q63"/>
  <c r="R63"/>
  <c r="S63"/>
  <c r="T63"/>
  <c r="U63"/>
  <c r="V63"/>
  <c r="W63"/>
  <c r="X63"/>
  <c r="N63"/>
  <c r="E63"/>
  <c r="D9" i="10" l="1"/>
  <c r="G9" s="1"/>
  <c r="Q124" i="7"/>
  <c r="R124"/>
  <c r="S124"/>
  <c r="T124"/>
  <c r="U124"/>
  <c r="V124"/>
  <c r="W124"/>
  <c r="X124"/>
  <c r="Y124"/>
  <c r="Z124"/>
  <c r="P124"/>
  <c r="E76" i="4"/>
  <c r="N76"/>
  <c r="G8" i="10"/>
  <c r="D8"/>
  <c r="X76" i="4"/>
  <c r="W76"/>
  <c r="V76"/>
  <c r="U76"/>
  <c r="T76"/>
  <c r="S76"/>
  <c r="R76"/>
  <c r="Q76"/>
  <c r="P76"/>
  <c r="O76"/>
  <c r="J76"/>
  <c r="S7" i="10"/>
  <c r="E62" i="15"/>
  <c r="K15" i="10" l="1"/>
  <c r="S15"/>
  <c r="F15"/>
  <c r="I15" s="1"/>
  <c r="E15"/>
  <c r="H15" s="1"/>
  <c r="S14"/>
  <c r="E14"/>
  <c r="H14" s="1"/>
  <c r="F8"/>
  <c r="I8" s="1"/>
  <c r="E8"/>
  <c r="H8" s="1"/>
  <c r="J62" i="15"/>
  <c r="F7" i="10" s="1"/>
  <c r="I7" s="1"/>
  <c r="H7"/>
  <c r="V14"/>
  <c r="U14"/>
  <c r="R14"/>
  <c r="Q14"/>
  <c r="P14"/>
  <c r="O14"/>
  <c r="N14"/>
  <c r="M14"/>
  <c r="L14"/>
  <c r="K14"/>
  <c r="F14"/>
  <c r="I14" s="1"/>
  <c r="X3" i="16"/>
  <c r="A2"/>
  <c r="V7" i="10"/>
  <c r="U7"/>
  <c r="R7"/>
  <c r="Q7"/>
  <c r="P7"/>
  <c r="O7"/>
  <c r="N7"/>
  <c r="M7"/>
  <c r="L7"/>
  <c r="K7"/>
  <c r="X3" i="15"/>
  <c r="T7" i="10" l="1"/>
  <c r="Y7" s="1"/>
  <c r="L15"/>
  <c r="M15"/>
  <c r="N15"/>
  <c r="O15"/>
  <c r="P15"/>
  <c r="Q15"/>
  <c r="R15"/>
  <c r="U16" l="1"/>
  <c r="U15"/>
  <c r="V15"/>
  <c r="T15"/>
  <c r="Y15" l="1"/>
  <c r="E11" l="1"/>
  <c r="H11" s="1"/>
  <c r="D10" l="1"/>
  <c r="G10" s="1"/>
  <c r="L9"/>
  <c r="U12"/>
  <c r="J63" i="6"/>
  <c r="F10" i="10" s="1"/>
  <c r="I10" s="1"/>
  <c r="V9"/>
  <c r="X82" i="14"/>
  <c r="V17" i="10" s="1"/>
  <c r="W82" i="14"/>
  <c r="U17" i="10" s="1"/>
  <c r="V82" i="14"/>
  <c r="R17" i="10" s="1"/>
  <c r="U82" i="14"/>
  <c r="Q17" i="10" s="1"/>
  <c r="T82" i="14"/>
  <c r="P17" i="10" s="1"/>
  <c r="S82" i="14"/>
  <c r="O17" i="10" s="1"/>
  <c r="R82" i="14"/>
  <c r="N17" i="10" s="1"/>
  <c r="Q82" i="14"/>
  <c r="M17" i="10" s="1"/>
  <c r="P82" i="14"/>
  <c r="L17" i="10" s="1"/>
  <c r="O82" i="14"/>
  <c r="K17" i="10" s="1"/>
  <c r="S17"/>
  <c r="F17"/>
  <c r="I17" s="1"/>
  <c r="D18" l="1"/>
  <c r="T17"/>
  <c r="Y17" s="1"/>
  <c r="A2" i="14"/>
  <c r="A2" i="7"/>
  <c r="A2" i="13"/>
  <c r="K16" i="10"/>
  <c r="L16"/>
  <c r="M16"/>
  <c r="N16"/>
  <c r="O16"/>
  <c r="P16"/>
  <c r="Q16"/>
  <c r="R16"/>
  <c r="V16"/>
  <c r="S16"/>
  <c r="J123" i="13"/>
  <c r="F16" i="10" s="1"/>
  <c r="F11"/>
  <c r="K13"/>
  <c r="L13"/>
  <c r="M13"/>
  <c r="N13"/>
  <c r="O13"/>
  <c r="P13"/>
  <c r="Q13"/>
  <c r="R13"/>
  <c r="U13"/>
  <c r="V13"/>
  <c r="S13"/>
  <c r="F13"/>
  <c r="A2" i="8"/>
  <c r="A2" i="12" l="1"/>
  <c r="F12" i="10"/>
  <c r="V12"/>
  <c r="R12"/>
  <c r="Q12"/>
  <c r="P12"/>
  <c r="O12"/>
  <c r="N12"/>
  <c r="M12"/>
  <c r="L12"/>
  <c r="K12"/>
  <c r="S12"/>
  <c r="A2" i="5"/>
  <c r="V11" i="10"/>
  <c r="U11"/>
  <c r="R11"/>
  <c r="Q11"/>
  <c r="P11"/>
  <c r="O11"/>
  <c r="N11"/>
  <c r="M11"/>
  <c r="L11"/>
  <c r="K11"/>
  <c r="S11"/>
  <c r="A2" i="11"/>
  <c r="V10" i="10"/>
  <c r="U10"/>
  <c r="R10"/>
  <c r="Q10"/>
  <c r="P10"/>
  <c r="O10"/>
  <c r="N10"/>
  <c r="M10"/>
  <c r="L10"/>
  <c r="K10"/>
  <c r="S10"/>
  <c r="A2" i="6"/>
  <c r="E10" i="10"/>
  <c r="H10" s="1"/>
  <c r="K9"/>
  <c r="M9"/>
  <c r="N9"/>
  <c r="O9"/>
  <c r="P9"/>
  <c r="Q9"/>
  <c r="R9"/>
  <c r="U9"/>
  <c r="S9"/>
  <c r="L124" i="7"/>
  <c r="F9" i="10" s="1"/>
  <c r="E9"/>
  <c r="H9" s="1"/>
  <c r="K8"/>
  <c r="L8"/>
  <c r="M8"/>
  <c r="N8"/>
  <c r="O8"/>
  <c r="P8"/>
  <c r="Q8"/>
  <c r="R8"/>
  <c r="U8"/>
  <c r="V8"/>
  <c r="I9" l="1"/>
  <c r="I18" s="1"/>
  <c r="U18"/>
  <c r="T8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H18" i="10" l="1"/>
  <c r="T10"/>
  <c r="Y10" s="1"/>
  <c r="T11"/>
  <c r="Y11" s="1"/>
  <c r="G18"/>
  <c r="E18"/>
  <c r="T14"/>
  <c r="Y14" s="1"/>
  <c r="M18"/>
  <c r="Q18"/>
  <c r="O18"/>
  <c r="F18"/>
  <c r="R18"/>
  <c r="P18"/>
  <c r="N18"/>
  <c r="K18"/>
  <c r="V18"/>
  <c r="T13"/>
  <c r="Y13" s="1"/>
  <c r="T16"/>
  <c r="Y16" s="1"/>
  <c r="T18" l="1"/>
  <c r="S8"/>
  <c r="Y8" s="1"/>
  <c r="S18" l="1"/>
  <c r="Y18" s="1"/>
</calcChain>
</file>

<file path=xl/sharedStrings.xml><?xml version="1.0" encoding="utf-8"?>
<sst xmlns="http://schemas.openxmlformats.org/spreadsheetml/2006/main" count="3774" uniqueCount="2383">
  <si>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</si>
  <si>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</si>
  <si>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</si>
  <si>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</si>
  <si>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</si>
  <si>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</si>
  <si>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</si>
  <si>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</si>
  <si>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</si>
  <si>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</si>
  <si>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</si>
  <si>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</si>
  <si>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</si>
  <si>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</si>
  <si>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</si>
  <si>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</si>
  <si>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</si>
  <si>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</si>
  <si>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</si>
  <si>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</si>
  <si>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</si>
  <si>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</si>
  <si>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</si>
  <si>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</si>
  <si>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</si>
  <si>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</si>
  <si>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</si>
  <si>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</si>
  <si>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</si>
  <si>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</si>
  <si>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</si>
  <si>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</si>
  <si>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</si>
  <si>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</si>
  <si>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</si>
  <si>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</si>
  <si>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</si>
  <si>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</si>
  <si>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</si>
  <si>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</si>
  <si>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</si>
  <si>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</si>
  <si>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</si>
  <si>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</si>
  <si>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</si>
  <si>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</si>
  <si>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</si>
  <si>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</si>
  <si>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</si>
  <si>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</si>
  <si>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</si>
  <si>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</si>
  <si>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</si>
  <si>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</si>
  <si>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</si>
  <si>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</si>
  <si>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</si>
  <si>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</si>
  <si>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</si>
  <si>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</si>
  <si>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</si>
  <si>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</si>
  <si>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</si>
  <si>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</si>
  <si>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</si>
  <si>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</si>
  <si>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</si>
  <si>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</si>
  <si>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</si>
  <si>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</si>
  <si>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</si>
  <si>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</si>
  <si>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</si>
  <si>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</si>
  <si>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</si>
  <si>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</si>
  <si>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</si>
  <si>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</si>
  <si>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</si>
  <si>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</si>
  <si>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</si>
  <si>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</si>
  <si>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</si>
  <si>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</si>
  <si>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</si>
  <si>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</si>
  <si>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</si>
  <si>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</si>
  <si>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</si>
  <si>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</si>
  <si>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</si>
  <si>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</si>
  <si>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</si>
  <si>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</si>
  <si>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</si>
  <si>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</si>
  <si>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</si>
  <si>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</si>
  <si>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</si>
  <si>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</si>
  <si>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</si>
  <si>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</si>
  <si>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</si>
  <si>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</si>
  <si>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</si>
  <si>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</si>
  <si>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</si>
  <si>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</si>
  <si>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</si>
  <si>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</si>
  <si>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</si>
  <si>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</si>
  <si>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</si>
  <si>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</si>
  <si>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</si>
  <si>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</si>
  <si>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</si>
  <si>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</si>
  <si>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</si>
  <si>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</si>
  <si>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</si>
  <si>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</si>
  <si>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</si>
  <si>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SSS-131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</si>
  <si>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</si>
  <si>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</si>
  <si>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</si>
  <si>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</si>
  <si>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</si>
  <si>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</si>
  <si>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</si>
  <si>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</si>
  <si>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</si>
  <si>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</si>
  <si>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</si>
  <si>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</si>
  <si>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</si>
  <si>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</si>
  <si>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>SSS-135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</si>
  <si>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</si>
  <si>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</si>
  <si>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</si>
  <si>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</si>
  <si>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</si>
  <si>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</si>
  <si>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</si>
  <si>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</si>
  <si>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</si>
  <si>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</si>
  <si>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</si>
  <si>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</si>
  <si>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</si>
  <si>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</si>
  <si>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</si>
  <si>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</si>
  <si>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</si>
  <si>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</si>
  <si>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</si>
  <si>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</si>
  <si>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</si>
  <si>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</si>
  <si>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</si>
  <si>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</si>
  <si>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</si>
  <si>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</si>
  <si>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</si>
  <si>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</si>
  <si>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</si>
  <si>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</si>
  <si>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</si>
  <si>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</si>
  <si>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</si>
  <si>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</si>
  <si>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</si>
  <si>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</si>
  <si>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</si>
  <si>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</si>
  <si>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</si>
  <si>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</si>
  <si>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</si>
  <si>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</si>
  <si>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</si>
  <si>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</si>
  <si>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</si>
  <si>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</si>
  <si>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</si>
  <si>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</si>
  <si>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</si>
  <si>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</si>
  <si>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</si>
  <si>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</si>
  <si>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</si>
  <si>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</si>
  <si>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</si>
  <si>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</si>
  <si>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</si>
  <si>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</si>
  <si>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</si>
  <si>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</si>
  <si>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</si>
  <si>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</si>
  <si>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</si>
  <si>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</si>
  <si>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</si>
  <si>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</si>
  <si>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</si>
  <si>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</si>
  <si>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</si>
  <si>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</si>
  <si>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</si>
  <si>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</si>
  <si>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</si>
  <si>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</si>
  <si>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</si>
  <si>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</si>
  <si>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</si>
  <si>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</si>
  <si>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</si>
  <si>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</si>
  <si>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</si>
  <si>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</si>
  <si>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</si>
  <si>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</si>
  <si>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</si>
  <si>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</si>
  <si>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</si>
  <si>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</si>
  <si>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</si>
  <si>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</si>
  <si>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</si>
  <si>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</si>
  <si>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</si>
  <si>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</si>
  <si>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</si>
  <si>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</si>
  <si>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</si>
  <si>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</si>
  <si>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</si>
  <si>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</si>
  <si>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</si>
  <si>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</si>
  <si>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</si>
  <si>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</si>
  <si>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</si>
  <si>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</si>
  <si>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</si>
  <si>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</si>
  <si>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>SSS-265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</si>
  <si>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</si>
  <si>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</si>
  <si>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</si>
  <si>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</si>
  <si>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</si>
  <si>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</si>
  <si>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</si>
  <si>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</si>
  <si>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</si>
  <si>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</si>
  <si>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</si>
  <si>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</si>
  <si>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</si>
  <si>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</si>
  <si>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</si>
  <si>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</si>
  <si>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SSS-271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</si>
  <si>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</si>
  <si>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</si>
  <si>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</si>
  <si>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</si>
  <si>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</si>
  <si>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</si>
  <si>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</si>
  <si>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</si>
  <si>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</si>
  <si>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</si>
  <si>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</si>
  <si>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</si>
  <si>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</si>
  <si>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</si>
  <si>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</si>
  <si>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</si>
  <si>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</si>
  <si>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</si>
  <si>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SSS-277</t>
  </si>
  <si>
    <t>mRØfer e/; fo|ky;] /kkeqpd</t>
  </si>
  <si>
    <t>e/; fo|ky;] pijk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</si>
  <si>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</si>
  <si>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</si>
  <si>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</si>
  <si>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</si>
  <si>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</si>
  <si>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</si>
  <si>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</si>
  <si>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</si>
  <si>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</si>
  <si>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</si>
  <si>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</si>
  <si>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</si>
  <si>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</si>
  <si>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</si>
  <si>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</si>
  <si>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</si>
  <si>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</si>
  <si>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</si>
  <si>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</si>
  <si>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</si>
  <si>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</si>
  <si>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</si>
  <si>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mRØfer e/; fo|ky;] dSFkksyksnhiqj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</si>
  <si>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</si>
  <si>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</si>
  <si>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</si>
  <si>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</si>
  <si>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</si>
  <si>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</si>
  <si>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</si>
  <si>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</si>
  <si>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</si>
  <si>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</si>
  <si>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</si>
  <si>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</si>
  <si>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</si>
  <si>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</si>
  <si>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</si>
  <si>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</si>
  <si>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SSS-290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</si>
  <si>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</si>
  <si>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</si>
  <si>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</si>
  <si>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</si>
  <si>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</si>
  <si>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</si>
  <si>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</si>
  <si>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</si>
  <si>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</si>
  <si>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</si>
  <si>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</si>
  <si>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</si>
  <si>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</si>
  <si>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</si>
  <si>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</si>
  <si>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</si>
  <si>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</si>
  <si>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</si>
  <si>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</si>
  <si>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</si>
  <si>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</si>
  <si>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</si>
  <si>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</si>
  <si>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</si>
  <si>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</si>
  <si>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mRØfer e/; fo|ky;] mnwZ eykBh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</si>
  <si>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</si>
  <si>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</si>
  <si>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</si>
  <si>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</si>
  <si>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</si>
  <si>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</si>
  <si>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</si>
  <si>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</si>
  <si>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</si>
  <si>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</si>
  <si>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</si>
  <si>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</si>
  <si>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</si>
  <si>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</si>
  <si>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</si>
  <si>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</si>
  <si>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</si>
  <si>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</si>
  <si>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</si>
  <si>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</si>
  <si>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</si>
  <si>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</si>
  <si>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</si>
  <si>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</si>
  <si>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</si>
  <si>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</si>
  <si>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</si>
  <si>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</si>
  <si>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</si>
  <si>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</si>
  <si>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</si>
  <si>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</si>
  <si>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</si>
  <si>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</si>
  <si>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</si>
  <si>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</si>
  <si>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</si>
  <si>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</si>
  <si>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</si>
  <si>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</si>
  <si>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</si>
  <si>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</si>
  <si>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</si>
  <si>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</si>
  <si>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</si>
  <si>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</si>
  <si>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</si>
  <si>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</si>
  <si>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</si>
  <si>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</si>
  <si>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</si>
  <si>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</si>
  <si>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</si>
  <si>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</si>
  <si>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</si>
  <si>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</si>
  <si>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</si>
  <si>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</si>
  <si>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</si>
  <si>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</si>
  <si>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</si>
  <si>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</si>
  <si>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</si>
  <si>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</si>
  <si>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</si>
  <si>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</si>
  <si>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</si>
  <si>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</si>
  <si>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</si>
  <si>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</si>
  <si>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</si>
  <si>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</si>
  <si>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</si>
  <si>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</si>
  <si>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</si>
  <si>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</si>
  <si>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</si>
  <si>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</si>
  <si>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</si>
  <si>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</si>
  <si>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</si>
  <si>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</si>
  <si>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</si>
  <si>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</si>
  <si>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SSS-158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</si>
  <si>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</si>
  <si>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</si>
  <si>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</si>
  <si>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</si>
  <si>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</si>
  <si>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</si>
  <si>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</si>
  <si>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</si>
  <si>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</si>
  <si>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</si>
  <si>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</si>
  <si>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</si>
  <si>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</si>
  <si>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</si>
  <si>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</si>
  <si>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</si>
  <si>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</si>
  <si>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</si>
  <si>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</si>
  <si>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</si>
  <si>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</si>
  <si>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</si>
  <si>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</si>
  <si>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</si>
  <si>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</si>
  <si>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</si>
  <si>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</si>
  <si>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</si>
  <si>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</si>
  <si>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</si>
  <si>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</si>
  <si>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</si>
  <si>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</si>
  <si>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</si>
  <si>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</si>
  <si>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</si>
  <si>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</si>
  <si>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</si>
  <si>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</si>
  <si>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</si>
  <si>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</si>
  <si>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</si>
  <si>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</si>
  <si>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</si>
  <si>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</si>
  <si>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</si>
  <si>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</si>
  <si>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</si>
  <si>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</si>
  <si>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</si>
  <si>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</si>
  <si>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</si>
  <si>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</si>
  <si>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</si>
  <si>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</si>
  <si>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</si>
  <si>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</si>
  <si>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</si>
  <si>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</si>
  <si>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</si>
  <si>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</si>
  <si>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</si>
  <si>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</si>
  <si>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SSS-177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</si>
  <si>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</si>
  <si>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</si>
  <si>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</si>
  <si>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</si>
  <si>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</si>
  <si>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</si>
  <si>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</si>
  <si>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</si>
  <si>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</si>
  <si>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</si>
  <si>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</si>
  <si>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</si>
  <si>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</si>
  <si>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</si>
  <si>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SSS-181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</si>
  <si>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</si>
  <si>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</si>
  <si>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</si>
  <si>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</si>
  <si>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</si>
  <si>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</si>
  <si>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</si>
  <si>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</si>
  <si>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</si>
  <si>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</si>
  <si>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</si>
  <si>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</si>
  <si>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</si>
  <si>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</si>
  <si>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</si>
  <si>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</si>
  <si>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</si>
  <si>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</si>
  <si>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</si>
  <si>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</si>
  <si>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</si>
  <si>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</si>
  <si>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</si>
  <si>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</si>
  <si>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</si>
  <si>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</si>
  <si>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</si>
  <si>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</si>
  <si>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</si>
  <si>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</si>
  <si>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</si>
  <si>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</si>
  <si>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</si>
  <si>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</si>
  <si>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</si>
  <si>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</si>
  <si>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</si>
  <si>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</si>
  <si>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</si>
  <si>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</si>
  <si>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</si>
  <si>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</si>
  <si>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</si>
  <si>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</si>
  <si>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</si>
  <si>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</si>
  <si>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</si>
  <si>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</si>
  <si>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</si>
  <si>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</si>
  <si>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</si>
  <si>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</si>
  <si>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</si>
  <si>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</si>
  <si>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</si>
  <si>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</si>
  <si>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</si>
  <si>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</si>
  <si>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</si>
  <si>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</si>
  <si>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</si>
  <si>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</si>
  <si>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</si>
  <si>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</si>
  <si>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</si>
  <si>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</si>
  <si>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</si>
  <si>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</si>
  <si>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</si>
  <si>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</si>
  <si>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</si>
  <si>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</si>
  <si>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</si>
  <si>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</si>
  <si>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</si>
  <si>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</si>
  <si>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</si>
  <si>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</si>
  <si>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</si>
  <si>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</si>
  <si>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</si>
  <si>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</si>
  <si>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</si>
  <si>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</si>
  <si>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</si>
  <si>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SSS-315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</si>
  <si>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</si>
  <si>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</si>
  <si>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</si>
  <si>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</si>
  <si>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</si>
  <si>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</si>
  <si>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</si>
  <si>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</si>
  <si>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</si>
  <si>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</si>
  <si>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</si>
  <si>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</si>
  <si>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</si>
  <si>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</si>
  <si>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</si>
  <si>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</si>
  <si>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</si>
  <si>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</si>
  <si>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</si>
  <si>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</si>
  <si>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</si>
  <si>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</si>
  <si>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</si>
  <si>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</si>
  <si>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</si>
  <si>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</si>
  <si>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</si>
  <si>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</si>
  <si>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</si>
  <si>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</si>
  <si>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</si>
  <si>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</si>
  <si>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</si>
  <si>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</si>
  <si>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</si>
  <si>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</si>
  <si>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</si>
  <si>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</si>
  <si>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</si>
  <si>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</si>
  <si>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</si>
  <si>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</si>
  <si>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</si>
  <si>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</si>
  <si>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</si>
  <si>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</si>
  <si>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SSS-326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</si>
  <si>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</si>
  <si>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</si>
  <si>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</si>
  <si>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</si>
  <si>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</si>
  <si>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</si>
  <si>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</si>
  <si>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</si>
  <si>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</si>
  <si>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</si>
  <si>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</si>
  <si>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</si>
  <si>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</si>
  <si>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</si>
  <si>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</si>
  <si>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</si>
  <si>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</si>
  <si>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</si>
  <si>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</si>
  <si>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</si>
  <si>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</si>
  <si>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</si>
  <si>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</si>
  <si>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</si>
  <si>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</si>
  <si>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</si>
  <si>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</si>
  <si>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</si>
  <si>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</si>
  <si>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</si>
  <si>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</si>
  <si>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</si>
  <si>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</si>
  <si>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</si>
  <si>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</si>
  <si>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</si>
  <si>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</si>
  <si>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</si>
  <si>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</si>
  <si>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</si>
  <si>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</si>
  <si>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</si>
  <si>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</si>
  <si>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</si>
  <si>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</si>
  <si>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</si>
  <si>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</si>
  <si>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SSS-81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</si>
  <si>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</si>
  <si>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</si>
  <si>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</si>
  <si>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</si>
  <si>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</si>
  <si>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</si>
  <si>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</si>
  <si>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</si>
  <si>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</si>
  <si>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</si>
  <si>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</si>
  <si>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</si>
  <si>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</si>
  <si>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</si>
  <si>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</si>
  <si>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</si>
  <si>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</si>
  <si>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</si>
  <si>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SSS-87</t>
  </si>
  <si>
    <t>e/; fo|ky;] lkgscxat</t>
  </si>
  <si>
    <t xml:space="preserve">e/; fo|ky;] MqejcUuk </t>
  </si>
  <si>
    <t>e/; fo|ky;] x&lt;+xkek</t>
  </si>
  <si>
    <t>e/; fo|ky;] Hkokuhiqj</t>
  </si>
  <si>
    <t>SSS-88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</si>
  <si>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</si>
  <si>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</si>
  <si>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</si>
  <si>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</si>
  <si>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</si>
  <si>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</si>
  <si>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</si>
  <si>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</si>
  <si>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</si>
  <si>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</si>
  <si>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</si>
  <si>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</si>
  <si>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</si>
  <si>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</si>
  <si>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</si>
  <si>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</si>
  <si>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</si>
  <si>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</si>
  <si>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</si>
  <si>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</si>
  <si>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</si>
  <si>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</si>
  <si>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</si>
  <si>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</si>
  <si>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</si>
  <si>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</si>
  <si>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</si>
  <si>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</si>
  <si>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</si>
  <si>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</si>
  <si>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</si>
  <si>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</si>
  <si>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</si>
  <si>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</si>
  <si>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</si>
  <si>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</si>
  <si>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</si>
  <si>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</si>
  <si>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</si>
  <si>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</si>
  <si>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</si>
  <si>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</si>
  <si>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</si>
  <si>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</si>
  <si>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</si>
  <si>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</si>
  <si>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</si>
  <si>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</si>
  <si>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</si>
  <si>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</si>
  <si>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</si>
  <si>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</si>
  <si>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</si>
  <si>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</si>
  <si>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</si>
  <si>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</si>
  <si>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</si>
  <si>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</si>
  <si>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</si>
  <si>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</si>
  <si>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</si>
  <si>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</si>
  <si>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</si>
  <si>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</si>
  <si>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</si>
  <si>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</si>
  <si>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</si>
  <si>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</si>
  <si>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</si>
  <si>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</si>
  <si>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</si>
  <si>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</si>
  <si>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</si>
  <si>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</si>
  <si>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</si>
  <si>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e/; fo|ky;] exqjkgk</t>
  </si>
  <si>
    <t>e/; fo|ky;] NrkSuh</t>
  </si>
  <si>
    <t>e/; fo|ky;] eqlgjh</t>
  </si>
  <si>
    <t>e/; fo|ky;] vkSjk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</si>
  <si>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</si>
  <si>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</si>
  <si>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</si>
  <si>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</si>
  <si>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</si>
  <si>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</si>
  <si>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</si>
  <si>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</si>
  <si>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</si>
  <si>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</si>
  <si>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</si>
  <si>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</si>
  <si>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</si>
  <si>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</si>
  <si>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</si>
  <si>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</si>
  <si>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</si>
  <si>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</si>
  <si>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</si>
  <si>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</si>
  <si>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</si>
  <si>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</si>
  <si>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</si>
  <si>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SSS-56</t>
  </si>
  <si>
    <t>SSS-55</t>
  </si>
  <si>
    <t>e/; fo|ky;] l[kgjk</t>
  </si>
  <si>
    <t>e/; fo|ky;] lygiqj</t>
  </si>
  <si>
    <t>e/; fo|ky;] jkepUnziqj</t>
  </si>
  <si>
    <t>SSS-54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</si>
  <si>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</si>
  <si>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</si>
  <si>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</si>
  <si>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</si>
  <si>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</si>
  <si>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</si>
  <si>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</si>
  <si>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</si>
  <si>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</si>
  <si>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</si>
  <si>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</si>
  <si>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</si>
  <si>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</si>
  <si>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</si>
  <si>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</si>
  <si>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</si>
  <si>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</si>
  <si>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</si>
  <si>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</si>
  <si>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</si>
  <si>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</si>
  <si>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</si>
  <si>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</si>
  <si>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</si>
  <si>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</si>
  <si>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</si>
  <si>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</si>
  <si>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</si>
  <si>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</si>
  <si>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</si>
  <si>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</si>
  <si>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</si>
  <si>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</si>
  <si>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</si>
  <si>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</si>
  <si>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</si>
  <si>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</si>
  <si>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</si>
  <si>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</si>
  <si>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</si>
  <si>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</si>
  <si>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</si>
  <si>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</si>
  <si>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</si>
  <si>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</si>
  <si>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</si>
  <si>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</si>
  <si>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</si>
  <si>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</si>
  <si>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</si>
  <si>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</si>
  <si>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</si>
  <si>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</si>
  <si>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</si>
  <si>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</si>
  <si>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</si>
  <si>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</si>
  <si>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</si>
  <si>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</si>
  <si>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</si>
  <si>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</si>
  <si>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</si>
  <si>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SSS-40</t>
  </si>
  <si>
    <t>e/; fo|ky;] /kuxsj</t>
  </si>
  <si>
    <t>SSS-39</t>
  </si>
  <si>
    <t>e/; fo|ky;] e/kdkSy</t>
  </si>
  <si>
    <t>e/; fo|ky;] nekeh eB</t>
  </si>
  <si>
    <t>e/; fo|ky;] Mqejk</t>
  </si>
  <si>
    <t>SSS-38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</si>
  <si>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</si>
  <si>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</si>
  <si>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</si>
  <si>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</si>
  <si>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</si>
  <si>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</si>
  <si>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SSS-36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</si>
  <si>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</si>
  <si>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</si>
  <si>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</si>
  <si>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</si>
  <si>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</si>
  <si>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</si>
  <si>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</si>
  <si>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</si>
  <si>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</si>
  <si>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</si>
  <si>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</si>
  <si>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</si>
  <si>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</si>
  <si>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</si>
  <si>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</si>
  <si>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</si>
  <si>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</si>
  <si>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</si>
  <si>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</si>
  <si>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</si>
  <si>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</si>
  <si>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</si>
  <si>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</si>
  <si>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</si>
  <si>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</si>
  <si>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</si>
  <si>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</si>
  <si>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</si>
  <si>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</si>
  <si>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</si>
  <si>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</si>
  <si>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</si>
  <si>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</si>
  <si>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</si>
  <si>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</si>
  <si>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</si>
  <si>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</si>
  <si>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</si>
  <si>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</si>
  <si>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</si>
  <si>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</si>
  <si>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</si>
  <si>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</si>
  <si>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</si>
  <si>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</si>
  <si>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</si>
  <si>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</si>
  <si>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</si>
  <si>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</si>
  <si>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</si>
  <si>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</si>
  <si>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</si>
  <si>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</si>
  <si>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</si>
  <si>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</si>
  <si>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</si>
  <si>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</si>
  <si>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</si>
  <si>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</si>
  <si>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</si>
  <si>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</si>
  <si>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</si>
  <si>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</si>
  <si>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</si>
  <si>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</si>
  <si>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</si>
  <si>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</si>
  <si>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</si>
  <si>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</si>
  <si>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</si>
  <si>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</si>
  <si>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</si>
  <si>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</si>
  <si>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</si>
  <si>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</si>
  <si>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</si>
  <si>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</si>
  <si>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</si>
  <si>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</si>
  <si>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</si>
  <si>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</si>
  <si>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</si>
  <si>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</si>
  <si>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</si>
  <si>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</si>
  <si>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</si>
  <si>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</si>
  <si>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</si>
  <si>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</si>
  <si>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</si>
  <si>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</si>
  <si>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</si>
  <si>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</si>
  <si>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</si>
  <si>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</si>
  <si>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</si>
  <si>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</si>
  <si>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</si>
  <si>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</si>
  <si>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</si>
  <si>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</si>
  <si>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</si>
  <si>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</si>
  <si>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</si>
  <si>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</si>
  <si>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</si>
  <si>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</si>
  <si>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</si>
  <si>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</si>
  <si>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</si>
  <si>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</si>
  <si>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</si>
  <si>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</si>
  <si>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</si>
  <si>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</si>
  <si>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</si>
  <si>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</si>
  <si>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</si>
  <si>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</si>
  <si>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</si>
  <si>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</si>
  <si>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</si>
  <si>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</si>
  <si>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</si>
  <si>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SSS-195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</si>
  <si>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</si>
  <si>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</si>
  <si>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</si>
  <si>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</si>
  <si>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</si>
  <si>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</si>
  <si>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SSS-196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</si>
  <si>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</si>
  <si>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</si>
  <si>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</si>
  <si>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</si>
  <si>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</si>
  <si>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</si>
  <si>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</si>
  <si>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</si>
  <si>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</si>
  <si>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</si>
  <si>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</si>
  <si>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</si>
  <si>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</si>
  <si>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</si>
  <si>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</si>
  <si>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</si>
  <si>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</si>
  <si>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</si>
  <si>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</si>
  <si>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</si>
  <si>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</si>
  <si>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</si>
  <si>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</si>
  <si>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</si>
  <si>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</si>
  <si>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</si>
  <si>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</si>
  <si>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</si>
  <si>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</si>
  <si>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</si>
  <si>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</si>
  <si>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</si>
  <si>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</si>
  <si>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</si>
  <si>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</si>
  <si>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</si>
  <si>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</si>
  <si>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</si>
  <si>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</si>
  <si>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</si>
  <si>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</si>
  <si>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</si>
  <si>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</si>
  <si>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</si>
  <si>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</si>
  <si>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</si>
  <si>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</si>
  <si>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</si>
  <si>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</si>
  <si>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</si>
  <si>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</si>
  <si>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</si>
  <si>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</si>
  <si>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</si>
  <si>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</si>
  <si>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</si>
  <si>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</si>
  <si>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>SSS-210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</si>
  <si>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</si>
  <si>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</si>
  <si>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</si>
  <si>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</si>
  <si>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</si>
  <si>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</si>
  <si>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SSS-211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</si>
  <si>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</si>
  <si>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</si>
  <si>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</si>
  <si>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</si>
  <si>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</si>
  <si>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</si>
  <si>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</si>
  <si>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</si>
  <si>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</si>
  <si>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</si>
  <si>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</si>
  <si>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</si>
  <si>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</si>
  <si>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</si>
  <si>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</si>
  <si>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</si>
  <si>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</si>
  <si>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</si>
  <si>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</si>
  <si>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</si>
  <si>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</si>
  <si>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</si>
  <si>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</si>
  <si>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</si>
  <si>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</si>
  <si>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</si>
  <si>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</si>
  <si>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</si>
  <si>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</si>
  <si>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</si>
  <si>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</si>
  <si>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</si>
  <si>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</si>
  <si>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</si>
  <si>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</si>
  <si>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</si>
  <si>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</si>
  <si>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</si>
  <si>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</si>
  <si>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</si>
  <si>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</si>
  <si>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</si>
  <si>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</si>
  <si>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</si>
  <si>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SSS-225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</si>
  <si>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</si>
  <si>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</si>
  <si>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</si>
  <si>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</si>
  <si>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</si>
  <si>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</si>
  <si>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</si>
  <si>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</si>
  <si>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</si>
  <si>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</si>
  <si>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</si>
  <si>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</si>
  <si>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</si>
  <si>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</si>
  <si>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</si>
  <si>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</si>
  <si>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</si>
  <si>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</si>
  <si>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</si>
  <si>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</si>
  <si>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</si>
  <si>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</si>
  <si>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</si>
  <si>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</si>
  <si>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</si>
  <si>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</si>
  <si>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</si>
  <si>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</si>
  <si>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</si>
  <si>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</si>
  <si>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</si>
  <si>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</si>
  <si>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</si>
  <si>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</si>
  <si>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</si>
  <si>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</si>
  <si>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</si>
  <si>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</si>
  <si>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</si>
  <si>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</si>
  <si>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</si>
  <si>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</si>
  <si>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</si>
  <si>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</si>
  <si>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</si>
  <si>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</si>
  <si>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</si>
  <si>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</si>
  <si>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</si>
  <si>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</si>
  <si>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</si>
  <si>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</si>
  <si>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</si>
  <si>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</si>
  <si>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</si>
  <si>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</si>
  <si>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</si>
  <si>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</si>
  <si>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</si>
  <si>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</si>
  <si>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</si>
  <si>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</si>
  <si>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</si>
  <si>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</si>
  <si>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</si>
  <si>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</si>
  <si>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</si>
  <si>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</si>
  <si>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</si>
  <si>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</si>
  <si>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</si>
  <si>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</si>
  <si>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</si>
  <si>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</si>
  <si>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</si>
  <si>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</si>
  <si>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</si>
  <si>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</si>
  <si>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</si>
  <si>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</si>
  <si>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</si>
  <si>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</si>
  <si>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</si>
  <si>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</si>
  <si>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</si>
  <si>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</si>
  <si>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</si>
  <si>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</si>
  <si>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</si>
  <si>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</si>
  <si>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</si>
  <si>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</si>
  <si>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</si>
  <si>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</si>
  <si>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</si>
  <si>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</si>
  <si>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</si>
  <si>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</si>
  <si>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</si>
  <si>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</si>
  <si>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</si>
  <si>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</si>
  <si>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</si>
  <si>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</si>
  <si>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</si>
  <si>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</si>
  <si>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</si>
  <si>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</si>
  <si>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</si>
  <si>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</si>
  <si>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</si>
  <si>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</si>
  <si>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</si>
  <si>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</si>
  <si>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</si>
  <si>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</si>
  <si>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</si>
  <si>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</si>
  <si>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</si>
  <si>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</si>
  <si>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</si>
  <si>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</si>
  <si>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</si>
  <si>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</si>
  <si>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</si>
  <si>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</si>
  <si>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</si>
  <si>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</si>
  <si>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</si>
  <si>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</si>
  <si>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</si>
  <si>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</si>
  <si>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</si>
  <si>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</si>
  <si>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</si>
  <si>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</si>
  <si>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</si>
  <si>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</si>
  <si>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</si>
  <si>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</si>
  <si>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</si>
  <si>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</si>
  <si>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</si>
  <si>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</si>
  <si>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</si>
  <si>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</si>
  <si>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</si>
  <si>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</si>
  <si>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</si>
  <si>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</si>
  <si>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</si>
  <si>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</si>
  <si>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</si>
  <si>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</si>
  <si>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</si>
  <si>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>Uday Nath Dubey,Pahari Tola,Ranchi</t>
  </si>
  <si>
    <t>Anil Ray,Rohtas</t>
  </si>
  <si>
    <t>Chandra Bhushan Roy,Kaimur</t>
  </si>
  <si>
    <t>M/S Shree Jogmaya Infrastrunture Co. Pvt. Ltd,Sasaram.Bihar</t>
  </si>
  <si>
    <t>M/S A.K.Construction,Rohtas,Bihar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</si>
  <si>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</si>
  <si>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</si>
  <si>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</si>
  <si>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</si>
  <si>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</si>
  <si>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</si>
  <si>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</si>
  <si>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</si>
  <si>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</si>
  <si>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</si>
  <si>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</si>
  <si>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</si>
  <si>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</si>
  <si>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</si>
  <si>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</si>
  <si>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</si>
  <si>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</si>
  <si>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</si>
  <si>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</si>
  <si>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</si>
  <si>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</si>
  <si>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</si>
  <si>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</si>
  <si>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</si>
  <si>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</si>
  <si>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</si>
  <si>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</si>
  <si>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</si>
  <si>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</si>
  <si>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</si>
  <si>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</si>
  <si>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</si>
  <si>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</si>
  <si>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</si>
  <si>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</si>
  <si>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</si>
  <si>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</si>
  <si>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</si>
  <si>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</si>
  <si>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</si>
  <si>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</si>
  <si>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</si>
  <si>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</si>
  <si>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</si>
  <si>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</si>
  <si>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</si>
  <si>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</si>
  <si>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</si>
  <si>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</si>
  <si>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</si>
  <si>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</si>
  <si>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</si>
  <si>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</si>
  <si>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</si>
  <si>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</si>
  <si>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</si>
  <si>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</si>
  <si>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</si>
  <si>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</si>
  <si>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</si>
  <si>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</si>
  <si>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</si>
  <si>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</si>
  <si>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</si>
  <si>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</si>
  <si>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</si>
  <si>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</si>
  <si>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</si>
  <si>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</si>
  <si>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</si>
  <si>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</si>
  <si>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</si>
  <si>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</si>
  <si>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</si>
  <si>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</si>
  <si>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</si>
  <si>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</si>
  <si>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</si>
  <si>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</si>
  <si>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</si>
  <si>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</si>
  <si>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</si>
  <si>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</si>
  <si>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</si>
  <si>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</si>
  <si>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</si>
  <si>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</si>
  <si>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</si>
  <si>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</si>
  <si>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</si>
  <si>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</si>
  <si>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</si>
  <si>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</si>
  <si>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</si>
  <si>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</si>
  <si>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</si>
  <si>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</si>
  <si>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</si>
  <si>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</si>
  <si>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</si>
  <si>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</si>
  <si>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</si>
  <si>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</si>
  <si>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</si>
  <si>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</si>
  <si>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</si>
  <si>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</si>
  <si>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</si>
  <si>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</si>
  <si>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</si>
  <si>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</si>
  <si>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</si>
  <si>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</si>
  <si>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</si>
  <si>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</si>
  <si>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</si>
  <si>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</si>
  <si>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</si>
  <si>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</si>
  <si>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</si>
  <si>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</si>
  <si>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</si>
  <si>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</si>
  <si>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</si>
  <si>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</si>
  <si>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</si>
  <si>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</si>
  <si>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</si>
  <si>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</si>
  <si>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</si>
  <si>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</si>
  <si>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</si>
  <si>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</si>
  <si>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</si>
  <si>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</si>
  <si>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</si>
  <si>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</si>
  <si>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</si>
  <si>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</si>
  <si>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</si>
  <si>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</si>
  <si>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</si>
  <si>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</si>
  <si>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</si>
  <si>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</si>
  <si>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</si>
  <si>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</si>
  <si>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</si>
  <si>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</si>
  <si>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</si>
  <si>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</si>
  <si>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</si>
  <si>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</si>
  <si>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</si>
  <si>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</si>
  <si>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</si>
  <si>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</si>
  <si>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</si>
  <si>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</si>
  <si>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</si>
  <si>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</si>
  <si>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</si>
  <si>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</si>
  <si>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</si>
  <si>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</si>
  <si>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</si>
  <si>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</si>
  <si>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</si>
  <si>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</si>
  <si>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</si>
  <si>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</si>
  <si>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</si>
  <si>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</si>
  <si>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</si>
  <si>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</si>
  <si>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</si>
  <si>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</si>
  <si>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</si>
  <si>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</si>
  <si>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</si>
  <si>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</si>
  <si>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</si>
  <si>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</si>
  <si>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</si>
  <si>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</si>
  <si>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</si>
  <si>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</si>
  <si>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</si>
  <si>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</si>
  <si>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</si>
  <si>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</si>
  <si>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</si>
  <si>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</si>
  <si>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</si>
  <si>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</si>
  <si>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</si>
  <si>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</si>
  <si>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</si>
  <si>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</si>
  <si>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</si>
  <si>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</si>
  <si>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</si>
  <si>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</si>
  <si>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</si>
  <si>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</si>
  <si>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</si>
  <si>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</si>
  <si>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</si>
  <si>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</si>
  <si>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</si>
  <si>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</si>
  <si>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</si>
  <si>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</si>
  <si>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</si>
  <si>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</si>
  <si>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</si>
  <si>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</si>
  <si>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</si>
  <si>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</si>
  <si>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</si>
  <si>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</si>
  <si>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</si>
  <si>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</si>
  <si>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</si>
  <si>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</si>
  <si>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</si>
  <si>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</si>
  <si>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</si>
  <si>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</si>
  <si>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</si>
  <si>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</si>
  <si>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</si>
  <si>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</si>
  <si>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</si>
  <si>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</si>
  <si>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</si>
  <si>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</si>
  <si>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</si>
  <si>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</si>
  <si>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</si>
  <si>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</si>
  <si>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</si>
  <si>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</si>
  <si>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</si>
  <si>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</si>
  <si>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</si>
  <si>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</si>
  <si>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</si>
  <si>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</si>
  <si>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</si>
  <si>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</si>
  <si>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</si>
  <si>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</si>
  <si>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</si>
  <si>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</si>
  <si>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</si>
  <si>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</si>
  <si>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</si>
  <si>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</si>
  <si>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</si>
  <si>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</si>
  <si>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</si>
  <si>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</si>
  <si>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</si>
  <si>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</si>
  <si>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</si>
  <si>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</si>
  <si>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</si>
  <si>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</si>
  <si>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</si>
  <si>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</si>
  <si>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</si>
  <si>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</si>
  <si>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</si>
  <si>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</si>
  <si>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</si>
  <si>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</si>
  <si>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</si>
  <si>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</si>
  <si>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</si>
  <si>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</si>
  <si>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</si>
  <si>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</si>
  <si>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</si>
  <si>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</si>
  <si>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</si>
  <si>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</si>
  <si>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</si>
  <si>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</si>
  <si>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</si>
  <si>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</si>
  <si>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</si>
  <si>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</si>
  <si>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</si>
  <si>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</si>
  <si>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</si>
  <si>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</si>
  <si>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</si>
  <si>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</si>
  <si>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</si>
  <si>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</si>
  <si>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</si>
  <si>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</si>
  <si>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</si>
  <si>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</si>
  <si>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</si>
  <si>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</si>
  <si>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</si>
  <si>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</si>
  <si>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</si>
  <si>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</si>
  <si>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</si>
  <si>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</si>
  <si>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</si>
  <si>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</si>
  <si>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</si>
  <si>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</si>
  <si>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</si>
  <si>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</si>
  <si>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</si>
  <si>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</si>
  <si>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</si>
  <si>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</si>
  <si>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</si>
  <si>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</si>
  <si>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</si>
  <si>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</si>
  <si>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</si>
  <si>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</si>
  <si>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</si>
  <si>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</si>
  <si>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</si>
  <si>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</si>
  <si>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</si>
  <si>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</si>
  <si>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</si>
  <si>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</si>
  <si>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</si>
  <si>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</si>
  <si>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</si>
  <si>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</si>
  <si>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</si>
  <si>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</si>
  <si>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</si>
  <si>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</si>
  <si>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</si>
  <si>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</si>
  <si>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</si>
  <si>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</si>
  <si>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</si>
  <si>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</si>
  <si>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</si>
  <si>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</si>
  <si>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</si>
  <si>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</si>
  <si>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</si>
  <si>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</si>
  <si>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</si>
  <si>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</si>
  <si>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</si>
  <si>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</si>
  <si>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</si>
  <si>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</si>
  <si>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</si>
  <si>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</si>
  <si>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</si>
  <si>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</si>
  <si>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</si>
  <si>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</si>
  <si>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</si>
  <si>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</si>
  <si>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</si>
  <si>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</si>
  <si>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</si>
  <si>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</si>
  <si>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</si>
  <si>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</si>
  <si>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</si>
  <si>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</si>
  <si>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</si>
  <si>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</si>
  <si>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</si>
  <si>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</si>
  <si>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</si>
  <si>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</si>
  <si>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</si>
  <si>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</si>
  <si>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</si>
  <si>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</si>
  <si>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</si>
  <si>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</si>
  <si>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</si>
  <si>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</si>
  <si>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</si>
  <si>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</si>
  <si>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</si>
  <si>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</si>
  <si>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</si>
  <si>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</si>
  <si>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</si>
  <si>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</si>
  <si>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</si>
  <si>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</si>
  <si>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</si>
  <si>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</si>
  <si>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</si>
  <si>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</si>
  <si>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</si>
  <si>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</si>
  <si>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</si>
  <si>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</si>
  <si>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</si>
  <si>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</si>
  <si>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</si>
  <si>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</si>
  <si>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</si>
  <si>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</si>
  <si>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</si>
  <si>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</si>
  <si>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</si>
  <si>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</si>
  <si>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</si>
  <si>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</si>
  <si>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</si>
  <si>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</si>
  <si>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</si>
  <si>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</si>
  <si>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</si>
  <si>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</si>
  <si>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</si>
  <si>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</si>
  <si>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</si>
  <si>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</si>
  <si>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</si>
  <si>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</si>
  <si>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</si>
  <si>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</si>
  <si>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</si>
  <si>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</si>
  <si>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</si>
  <si>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</si>
  <si>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</si>
  <si>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</si>
  <si>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</si>
  <si>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</si>
  <si>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</si>
  <si>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</si>
  <si>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</si>
  <si>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</si>
  <si>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</si>
  <si>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</si>
  <si>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</si>
  <si>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</si>
  <si>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</si>
  <si>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</si>
  <si>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</si>
  <si>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</si>
  <si>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</si>
  <si>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</si>
  <si>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</si>
  <si>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</si>
  <si>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</si>
  <si>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</si>
  <si>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</si>
  <si>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</si>
  <si>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</si>
  <si>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</si>
  <si>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</si>
  <si>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</si>
  <si>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</si>
  <si>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</si>
  <si>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</si>
  <si>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</si>
  <si>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</si>
  <si>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</si>
  <si>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</si>
  <si>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</si>
  <si>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</si>
  <si>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</si>
  <si>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</si>
  <si>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</si>
  <si>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</si>
  <si>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</si>
  <si>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</si>
  <si>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</si>
  <si>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</si>
  <si>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</si>
  <si>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</si>
  <si>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</si>
  <si>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</si>
  <si>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</si>
  <si>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</si>
  <si>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</si>
  <si>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</si>
  <si>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</si>
  <si>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</si>
  <si>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</si>
  <si>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</si>
  <si>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</si>
  <si>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Tie Beam</t>
  </si>
  <si>
    <t>Earth Excavation</t>
  </si>
  <si>
    <t>G.L.</t>
  </si>
  <si>
    <t>Tie beam</t>
  </si>
  <si>
    <t>E/W</t>
  </si>
  <si>
    <t>RCC in foundation</t>
  </si>
  <si>
    <t>Way not available</t>
  </si>
  <si>
    <t>Low Land about 12'-0"</t>
  </si>
  <si>
    <t>PCC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</si>
  <si>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</si>
  <si>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</si>
  <si>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</si>
  <si>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</si>
  <si>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</si>
  <si>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</si>
  <si>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</si>
  <si>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</si>
  <si>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</si>
  <si>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</si>
  <si>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</si>
  <si>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</si>
  <si>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</si>
  <si>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</si>
  <si>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</si>
  <si>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</si>
  <si>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</si>
  <si>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</si>
  <si>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</si>
  <si>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</si>
  <si>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</si>
  <si>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</si>
  <si>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</si>
  <si>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</si>
  <si>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</si>
  <si>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ENCROCHEMENT</t>
  </si>
  <si>
    <t>Land not Avilab.</t>
  </si>
  <si>
    <t>PRIVATE LAND REGISTRATION REQUIRED</t>
  </si>
  <si>
    <t>BFS (water logged)</t>
  </si>
  <si>
    <t>Up to GL</t>
  </si>
  <si>
    <t>E/W (water logged)</t>
  </si>
  <si>
    <t>Water Logged</t>
  </si>
  <si>
    <t>G.L. (way not available)</t>
  </si>
  <si>
    <t>11000 v wire (BFS)</t>
  </si>
  <si>
    <t>Land problem</t>
  </si>
  <si>
    <t>B/W upto PL</t>
  </si>
  <si>
    <t>Required old building demolision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</si>
  <si>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</si>
  <si>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</si>
  <si>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</si>
  <si>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</si>
  <si>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</si>
  <si>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</si>
  <si>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Sill level</t>
  </si>
  <si>
    <t>Land Not available</t>
  </si>
  <si>
    <t>Buxar Construction</t>
  </si>
  <si>
    <t>M/S Alam Construction, Madhepura</t>
  </si>
  <si>
    <t>Bholi Nath Roy</t>
  </si>
  <si>
    <t>Satendra Kumar Construction Pvt. Ltd.</t>
  </si>
  <si>
    <t>NOT STARTED</t>
  </si>
  <si>
    <t>EXCAVATION WORK IN PROGRESS</t>
  </si>
  <si>
    <t>EXCAVATION WORK STOPPED DUE TO WATER LOGGING</t>
  </si>
  <si>
    <t>TIE BEAM LEVEL WORK IN PROGRESS</t>
  </si>
  <si>
    <t>Water loging</t>
  </si>
  <si>
    <t>No Drawing</t>
  </si>
  <si>
    <t>PATNA (EAST)</t>
  </si>
  <si>
    <t>PATNA (WEST)</t>
  </si>
  <si>
    <t>TIRHUT (EAST)</t>
  </si>
  <si>
    <t>TIRHUT (WEST)</t>
  </si>
  <si>
    <t>Vinod Kumar Ranjan (9661863636) E.E. BSEIDC, Div.- Patna (West)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</si>
  <si>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</si>
  <si>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</si>
  <si>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 xml:space="preserve">Name of Division :-  TIRHUT (EAST) - Vaishali, Muzaffarpur &amp; Sitamarhi       </t>
  </si>
  <si>
    <r>
      <t xml:space="preserve">cxgk </t>
    </r>
    <r>
      <rPr>
        <sz val="13"/>
        <color theme="1"/>
        <rFont val="Times New Roman"/>
        <family val="1"/>
      </rPr>
      <t>II</t>
    </r>
  </si>
  <si>
    <r>
      <t xml:space="preserve">cxgk </t>
    </r>
    <r>
      <rPr>
        <sz val="13"/>
        <color theme="1"/>
        <rFont val="Times New Roman"/>
        <family val="1"/>
      </rPr>
      <t>I</t>
    </r>
  </si>
  <si>
    <t>Name of Division :-  TIRHUT (WEST) - East Champaran, West Champaran &amp; Shivhar</t>
  </si>
  <si>
    <t>Name &amp; contact no. of EE : Satish Prasad (8987263065), AE (Patna &amp; Nalanda):- S.Tiwari  (9431495949), AE (Bhojpur):- Rama Shanker Prasad (9431492761)</t>
  </si>
  <si>
    <t>Koela Construction, Gaya</t>
  </si>
  <si>
    <t>Ranjan Kumar Gajraj Singh</t>
  </si>
  <si>
    <t>Ms Sidhnath Construction</t>
  </si>
  <si>
    <t>MS Om Enterprises</t>
  </si>
  <si>
    <t>Bricks Liner Infrastructure</t>
  </si>
  <si>
    <t>GF RL-13/10/2014</t>
  </si>
  <si>
    <r>
      <t>mRØfer e/; fo|ky;] u;k Vksyk] dY;k.kiqj @ e/; fo|ky; eksgCck</t>
    </r>
    <r>
      <rPr>
        <sz val="13"/>
        <color theme="1"/>
        <rFont val="Calibri"/>
        <family val="2"/>
        <scheme val="minor"/>
      </rPr>
      <t>*</t>
    </r>
  </si>
  <si>
    <t>School name change with Ref.No. 1815 NIT-45 (Retender) *</t>
  </si>
  <si>
    <t>Ms. Arpana Construction Begusarai</t>
  </si>
  <si>
    <t>Mukesh Kumar</t>
  </si>
  <si>
    <t>Samrat Construction</t>
  </si>
  <si>
    <t>Saliesh Kumar SIngh</t>
  </si>
  <si>
    <t>Chandan Kumar Singh</t>
  </si>
  <si>
    <t>Birendra Kumar Singh</t>
  </si>
  <si>
    <t>MS Jayshankar Kumar, Samastipur</t>
  </si>
  <si>
    <t>Pristine Engicon Pvt. Ltd., Ranchi</t>
  </si>
  <si>
    <t>Kailash Prasad Yadav, Supaul</t>
  </si>
  <si>
    <t>Sunil Kumar Sinha, (8544126916) EE, BSEIDC, Div.- Tirhut (West)</t>
  </si>
  <si>
    <t>Uday Kumar Das, (9431821558), EE BSEIDC, Div.- Saran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</si>
  <si>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</si>
  <si>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</si>
  <si>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</si>
  <si>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</si>
  <si>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</si>
  <si>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</si>
  <si>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SSS-355</t>
  </si>
  <si>
    <t>e/; fo|ky;] nhi</t>
  </si>
  <si>
    <t>Ajay Kumar Pathak</t>
  </si>
  <si>
    <t>Anil Kumar, Vaishali</t>
  </si>
  <si>
    <t>Prakash Kumar, Muzaffarpur</t>
  </si>
  <si>
    <t>Bablu Kumar Singh, Patna</t>
  </si>
  <si>
    <t>MS Azad Construction, Gaya</t>
  </si>
  <si>
    <t xml:space="preserve">Arvind Kumar  </t>
  </si>
  <si>
    <t>Gopal Kumar</t>
  </si>
  <si>
    <t>Arvind Kumar</t>
  </si>
  <si>
    <t>Kaushalendra Kumar</t>
  </si>
  <si>
    <t>Maa Sherawali Construction , Patna</t>
  </si>
  <si>
    <t>Land Dispute</t>
  </si>
  <si>
    <t>CHITRAGUPTA CONSTRUCTION PVT LTD,9431258544, 9931823577</t>
  </si>
  <si>
    <t>Puja Kumari, Munger</t>
  </si>
  <si>
    <t>M/S ALAM CONSTRUCTION</t>
  </si>
  <si>
    <t>Satendra Kumar Construction Pvt. Ltd., Patna</t>
  </si>
  <si>
    <t>Shailesh Kumar Singh, Madhepura</t>
  </si>
  <si>
    <t>M/S SATYANARAYAN SINGH
9431190410</t>
  </si>
  <si>
    <t>contractor has not initiated the work due to his illness, as informed by telephonic communication.</t>
  </si>
  <si>
    <t>BIRENDRA KUMAR SINGH
9473440405</t>
  </si>
  <si>
    <t>BIRENDRA  KUMAR SINGH
9473440405</t>
  </si>
  <si>
    <t>KUNAL KISHOR MISHRA
DUMRA KOTWA EAST CHAMPARAN</t>
  </si>
  <si>
    <t>DESHBANDHU KUMAR SINGH
7739855654</t>
  </si>
  <si>
    <t>BED BRAT PANDEY
VILL-SONKHAR,P.O.+P.S.-RAMNAGAR,DIST.-WEST CHAMPARAN</t>
  </si>
  <si>
    <t xml:space="preserve">Pawan Construction </t>
  </si>
  <si>
    <t>NORTH BIHAR CONSTRUCTION</t>
  </si>
  <si>
    <t>SSS-391</t>
  </si>
  <si>
    <t>mRØfer jktdh; e/; fo|ky;] cnokadyk</t>
  </si>
  <si>
    <t>TENDER PROCESS</t>
  </si>
  <si>
    <t>mRØfer jktdh; e/; fo|ky;] cgsM+k</t>
  </si>
  <si>
    <t>mRØfer jktdh; e/; fo|ky;] dUgukj</t>
  </si>
  <si>
    <t>e/; fo|yk;] ngkj</t>
  </si>
  <si>
    <t>SSS-392</t>
  </si>
  <si>
    <t>jkeiqj</t>
  </si>
  <si>
    <t>e/; fo|ky;] veho</t>
  </si>
  <si>
    <t>AJAY KUMAR SINGH</t>
  </si>
  <si>
    <t>SSS-393</t>
  </si>
  <si>
    <t>e/; fo|ky;] tSrqiqjdyk</t>
  </si>
  <si>
    <t>NAV    NIRMAN CONSTRUCTION,9507456472</t>
  </si>
  <si>
    <t>SSS-394</t>
  </si>
  <si>
    <t>eksguh;k¡</t>
  </si>
  <si>
    <t>e/; fo|ky;] dFkst</t>
  </si>
  <si>
    <t>RISHABH KUMAR MISHRA</t>
  </si>
  <si>
    <t>SSS-395</t>
  </si>
  <si>
    <t>uqvk¡o</t>
  </si>
  <si>
    <t>e/; fo|ky;] dksVk</t>
  </si>
  <si>
    <t>SSS-396</t>
  </si>
  <si>
    <t>jkex&lt;+</t>
  </si>
  <si>
    <t>e/; fo|ky;] uksukj</t>
  </si>
  <si>
    <t>DARSHITA  BUILDER AND DEVELOPERS PVT LTD,09801134120</t>
  </si>
  <si>
    <t>SSS-397</t>
  </si>
  <si>
    <t>mRØfer e/; fo|ky;] Mqekjdksu</t>
  </si>
  <si>
    <t>SHARDA SECURITY AND ALLIED SERVICES,9708277777</t>
  </si>
  <si>
    <t>SSS-415</t>
  </si>
  <si>
    <t>ikyhxat</t>
  </si>
  <si>
    <t>e/; fo|ky;] /kks[kjk</t>
  </si>
  <si>
    <t>SSS-429</t>
  </si>
  <si>
    <t>foØexat</t>
  </si>
  <si>
    <t>e/; fo|ky;] uksugj</t>
  </si>
  <si>
    <t>MANOJ     KUMAR      SINGH,8804224510</t>
  </si>
  <si>
    <t>e/; fo|ky;] mn; fMgjh</t>
  </si>
  <si>
    <t>SSS-430</t>
  </si>
  <si>
    <t>mRØfer e/; fo|ky;] VqEck</t>
  </si>
  <si>
    <t>MAA MUNDESHWARI CONSTRUCTION,9430895576</t>
  </si>
  <si>
    <t>SSS-431</t>
  </si>
  <si>
    <t>mRØfer e/; fo|ky;] fi;kdyk</t>
  </si>
  <si>
    <t>SSS-451</t>
  </si>
  <si>
    <t>ukyank</t>
  </si>
  <si>
    <t>e/; fo|ky;] ekSyukpd</t>
  </si>
  <si>
    <t>M/S DAYANAND PRASAD SINHA &amp;CO. JANTA PATH</t>
  </si>
  <si>
    <t>S.S.S-374</t>
  </si>
  <si>
    <t>e/; fo|ky;] esjk[kkuiqjk</t>
  </si>
  <si>
    <t>MS VATSHYAN CONSTRUCTION
9546109122</t>
  </si>
  <si>
    <t>e/; fo|ky;] lsgjk</t>
  </si>
  <si>
    <t>S.S.S-375</t>
  </si>
  <si>
    <t>/ku:vk</t>
  </si>
  <si>
    <t>e/; fo|ky;] vatuh xksfoUniqj</t>
  </si>
  <si>
    <t>S.S.S-376</t>
  </si>
  <si>
    <t>e/; fo|ky;] fgjkeuiqj idM+hundred</t>
  </si>
  <si>
    <t>NEER GAGAN CONSTRUCTION
9308641711</t>
  </si>
  <si>
    <t>Qqyokjh 'kjhQ</t>
  </si>
  <si>
    <t>mPp ek/;fed fo|ky;] xksuiqjk ¼funs'kd] ek/;fed f'k{kk ds Kkikad&amp;11@;ksŒ&amp;02&amp;03@2012&amp;123] fnukad&amp;29-01-2014 esa fn, x, vkns'kkuqlkj xzke iapk;Rs.&amp;xksuiqjk ds csfld Ldwy ds tehu ij Hkou fuekZ.k gksxkA½</t>
  </si>
  <si>
    <t>S.S.S-377</t>
  </si>
  <si>
    <t>iquiqu</t>
  </si>
  <si>
    <t>mRØfer e/; fo|ky;] jkt?kkV uoknk</t>
  </si>
  <si>
    <t>KAMESHWAR PRASAD SINGH
9386235888</t>
  </si>
  <si>
    <t>SSS-452</t>
  </si>
  <si>
    <t>ukoknk</t>
  </si>
  <si>
    <t>e/; fo|ky;] fljSyk</t>
  </si>
  <si>
    <t>Mahnar Infratech Pvt. Ltd,9771410513</t>
  </si>
  <si>
    <t>SSS-453</t>
  </si>
  <si>
    <t>e/; fo|ky;] pkScs</t>
  </si>
  <si>
    <t>SUJAY BHAN SINGH,9473297677</t>
  </si>
  <si>
    <t>SSS-454</t>
  </si>
  <si>
    <t>dksvkdksy</t>
  </si>
  <si>
    <t>e/; fo|ky;] /keku</t>
  </si>
  <si>
    <t>MS ANANYA CONSTRUCTION,9334745882</t>
  </si>
  <si>
    <t>mRØfer e/; fo|ky;] dkyqvkckj</t>
  </si>
  <si>
    <t>SSS-457</t>
  </si>
  <si>
    <t>gliqjk</t>
  </si>
  <si>
    <t>e/; fo|ky;] vfg;kiqj</t>
  </si>
  <si>
    <t>SSS-458</t>
  </si>
  <si>
    <t>e/; fo|ky;] flMqyh njxkg</t>
  </si>
  <si>
    <t>MS GUPTA DHAM CONSTRUCTION,9661648500</t>
  </si>
  <si>
    <t>e/; fo|ky;] yksgjk</t>
  </si>
  <si>
    <t>SSS-459</t>
  </si>
  <si>
    <t>uohxat</t>
  </si>
  <si>
    <t>e/; fo|ky;] Fksxks</t>
  </si>
  <si>
    <t xml:space="preserve">SHAMSHER KUMAR </t>
  </si>
  <si>
    <t>e/; fo|ky;] daMh</t>
  </si>
  <si>
    <t>SSS-460</t>
  </si>
  <si>
    <t>e/; fo|ky; nykjs</t>
  </si>
  <si>
    <t>TRADEWELL  CONSTRUCTION  PVT LTD,9801181475</t>
  </si>
  <si>
    <t>SSS-461</t>
  </si>
  <si>
    <t>enuiqj</t>
  </si>
  <si>
    <t>e/; fo|ky;] Nkyhnksgj</t>
  </si>
  <si>
    <t>SSS-462</t>
  </si>
  <si>
    <t>e/; fo|ky;] egnhuiqj</t>
  </si>
  <si>
    <t>SSS-463</t>
  </si>
  <si>
    <t>gfFk;kok¡</t>
  </si>
  <si>
    <t>e/; fo|ky;] egdkj</t>
  </si>
  <si>
    <t>KAUSHLENDRA KUMAR,8409113501</t>
  </si>
  <si>
    <t>SSS-464</t>
  </si>
  <si>
    <t>e/; fo|ky;] ljS;kVkM+</t>
  </si>
  <si>
    <t>SANJAY KUMAR SINGH,9973456006</t>
  </si>
  <si>
    <t>SSS-465</t>
  </si>
  <si>
    <t>e/; fo|ky; cgsM+k pkSHkkj</t>
  </si>
  <si>
    <t>SANJU KUMARI,9430676434</t>
  </si>
  <si>
    <t>e/; fo|ky;] njHkaxk</t>
  </si>
  <si>
    <t>S.S.S-356</t>
  </si>
  <si>
    <t>e/; fo|ky;] cUns;k</t>
  </si>
  <si>
    <t xml:space="preserve">MS OM ENTERPRISESMS </t>
  </si>
  <si>
    <t>e/; fo|ky;] csuh dSFkh</t>
  </si>
  <si>
    <t>SSS-384</t>
  </si>
  <si>
    <t>ck¡dk</t>
  </si>
  <si>
    <t>pkUnu</t>
  </si>
  <si>
    <t>mRØfer e/; fo|ky; Qqygjk</t>
  </si>
  <si>
    <t>e/; fo|ky;] Hkksjk cktkj</t>
  </si>
  <si>
    <t>SSS-385</t>
  </si>
  <si>
    <t>mRØfer e/; fo|ky;] Vsaxjk</t>
  </si>
  <si>
    <t>mRØfer e/; fo|ky;] csyk fctgjk</t>
  </si>
  <si>
    <t>SSS-410</t>
  </si>
  <si>
    <t>ihjiSrh</t>
  </si>
  <si>
    <t>mRØfer e/; fo|ky;] ckcqiqj</t>
  </si>
  <si>
    <t>RETENDER</t>
  </si>
  <si>
    <t>SSS-379</t>
  </si>
  <si>
    <t>e/; fo|ky; vjs;k</t>
  </si>
  <si>
    <t>SSS-380</t>
  </si>
  <si>
    <t>ijoÙkk</t>
  </si>
  <si>
    <t>e/; fo|ky; cUnsgjk</t>
  </si>
  <si>
    <t>e/; fo|ky; dcSyk</t>
  </si>
  <si>
    <t>e/; fo|ky;] [khjk Mhg</t>
  </si>
  <si>
    <t>SSS-381</t>
  </si>
  <si>
    <t>xksxjh</t>
  </si>
  <si>
    <t>e/; fo|ky; jkeiqj</t>
  </si>
  <si>
    <t>e/; fo|ky; cM+h iSdkr</t>
  </si>
  <si>
    <t>e/; fo|ky; enkjiqj</t>
  </si>
  <si>
    <t>e/; fo|ky; u'dhiqj</t>
  </si>
  <si>
    <t>e/; fo|ky; nsoBk</t>
  </si>
  <si>
    <t>SSS-382</t>
  </si>
  <si>
    <t>e/; fo|ky; /kuNkj cqPpk</t>
  </si>
  <si>
    <t>SSS-383</t>
  </si>
  <si>
    <t>e/; fo|ky; dkf'keiqj</t>
  </si>
  <si>
    <t>SSS-386</t>
  </si>
  <si>
    <t>ukodkVh</t>
  </si>
  <si>
    <t>e/; fo|ky;] vdgk jfjvkSuk</t>
  </si>
  <si>
    <t>M/S AASTHA AND SAUMYA CONSTRUCTION,9570856865</t>
  </si>
  <si>
    <t>SSS-387</t>
  </si>
  <si>
    <t>[kksnkoUriqj</t>
  </si>
  <si>
    <t>mnwZ e/; foZ|ky;] rq:Yykgiqj</t>
  </si>
  <si>
    <t>SSS-388</t>
  </si>
  <si>
    <t>NkSMkgh</t>
  </si>
  <si>
    <t>e/; fo|ky;] xhjhMhg</t>
  </si>
  <si>
    <t>SSS-400</t>
  </si>
  <si>
    <t>e/; fo|ky;] bUnz:[k</t>
  </si>
  <si>
    <t>SSS-401</t>
  </si>
  <si>
    <t>eqaxsj lnj</t>
  </si>
  <si>
    <t>e/; fo|ky;] pjkSu</t>
  </si>
  <si>
    <t>SSS-402</t>
  </si>
  <si>
    <t>BsVh;k cEcj</t>
  </si>
  <si>
    <t>SSS-403</t>
  </si>
  <si>
    <t>/kjgjk</t>
  </si>
  <si>
    <t>dU;k e/; fo|ky;] f'kodqaM</t>
  </si>
  <si>
    <t>SSS-445</t>
  </si>
  <si>
    <t>teqÃ</t>
  </si>
  <si>
    <t>e/; fo|ky;] cqdkj</t>
  </si>
  <si>
    <t>SUDESH KUMAR AND CO CONST PVT LTD</t>
  </si>
  <si>
    <t>e/; fo|ky;] lksuis</t>
  </si>
  <si>
    <t>e/; fo|ky;] uohuxj</t>
  </si>
  <si>
    <t>SSS-446</t>
  </si>
  <si>
    <t>e/; fo|ky;] xqxqyMhg</t>
  </si>
  <si>
    <t>BRAJESH   KUMAR   SINGH</t>
  </si>
  <si>
    <t>mRØfer e/; fo|ky;] nsopd</t>
  </si>
  <si>
    <t>SSS-447</t>
  </si>
  <si>
    <t>e/; fo|ky;] pkuuokj</t>
  </si>
  <si>
    <t>e/; fo|ky;] Á/kkupd</t>
  </si>
  <si>
    <t>SSS-448</t>
  </si>
  <si>
    <t>lksuks</t>
  </si>
  <si>
    <t>e/; fo|ky;] cfV;k</t>
  </si>
  <si>
    <t>JAY KISHOR SINGH</t>
  </si>
  <si>
    <t>mRØfer e/; fo|ky;] jtkSy</t>
  </si>
  <si>
    <t>SSS-449</t>
  </si>
  <si>
    <t>e/; fo|ky;] fleqyryk</t>
  </si>
  <si>
    <t>e/; fo|ky;] ckftyk</t>
  </si>
  <si>
    <t>e/; fo|ky;] cq/kh[kj</t>
  </si>
  <si>
    <t>SSS-450</t>
  </si>
  <si>
    <t>pdkÃ</t>
  </si>
  <si>
    <t>e/; fo|ky;] cksub</t>
  </si>
  <si>
    <t>e/; fo|ky;] csUnzk</t>
  </si>
  <si>
    <t>SSS-467</t>
  </si>
  <si>
    <t>mRØfer e/; fo|ky;] dqanj</t>
  </si>
  <si>
    <t>SSS-468</t>
  </si>
  <si>
    <t>lw;Zx&lt;+k</t>
  </si>
  <si>
    <t>e/; fo|ky;] jlqyiqj</t>
  </si>
  <si>
    <t>mRØfer e/; fo|ky;] dfueksg</t>
  </si>
  <si>
    <t>SSS-469</t>
  </si>
  <si>
    <t xml:space="preserve"> 'ks[kksiqj</t>
  </si>
  <si>
    <t>e/; fo|ky;] i{kh</t>
  </si>
  <si>
    <t>MS Dayanand Prasad Sinha and Co</t>
  </si>
  <si>
    <t>S.S.S-358</t>
  </si>
  <si>
    <t xml:space="preserve"> 'ks[kiqjk </t>
  </si>
  <si>
    <t>e/; fo|ky;] iSu</t>
  </si>
  <si>
    <t>GOPAL KUMAR
9234334864</t>
  </si>
  <si>
    <t>S.S.S-378</t>
  </si>
  <si>
    <t>fiifj;k</t>
  </si>
  <si>
    <t>mRØfer e/; fo|ky;] fiifj;k fn;kjk ¼fo|ky; ds LokfeRo esa 50 fMlfey ijrh Hkwfe gksus ds 'krZ ds lkFk½</t>
  </si>
  <si>
    <t>SSS-399</t>
  </si>
  <si>
    <t>e/; fo|ky;] o``nkou</t>
  </si>
  <si>
    <t>SAMRAT BUILDTECH (INDIA) PRIVATE LIMITED,9431685933</t>
  </si>
  <si>
    <t>e/; fo|ky;] ijekuUniqj</t>
  </si>
  <si>
    <t>SSS-439</t>
  </si>
  <si>
    <t>e/; fo|ky;] yksdgk</t>
  </si>
  <si>
    <t>MS ALAM CONSTRUCTION WORKS AND COMPANY,9472103786
9199574775</t>
  </si>
  <si>
    <t>ckfydk e/; fo|ky;] lqikSy</t>
  </si>
  <si>
    <t>SSS-440</t>
  </si>
  <si>
    <t>e/; fo|ky;] czgecqyksd nqfc;kgh</t>
  </si>
  <si>
    <t>DHIRAJ KUMAR AGRAWAL,9771645678</t>
  </si>
  <si>
    <t>S.S.S-359</t>
  </si>
  <si>
    <t>fueZyh</t>
  </si>
  <si>
    <t>e/; fo|ky;] csyk Vksyk] nkseqgku</t>
  </si>
  <si>
    <t>TRISHUL CONSTRUCTIONS,8252940655</t>
  </si>
  <si>
    <t>S.S.S-360</t>
  </si>
  <si>
    <t>e/; fo|ky;] eYguh</t>
  </si>
  <si>
    <t xml:space="preserve">Baba Hans Construction Pvt Ltd
9430407767
</t>
  </si>
  <si>
    <t>e/; fo|ky;] clfoV~Vh</t>
  </si>
  <si>
    <t>S.S.S-361(A)</t>
  </si>
  <si>
    <t xml:space="preserve">ljk;x&lt;+ </t>
  </si>
  <si>
    <t>e/; fo|ky;] cSlk</t>
  </si>
  <si>
    <t>S.S.S-361(B)</t>
  </si>
  <si>
    <t>e/; fo|ky;] eqjyh</t>
  </si>
  <si>
    <t>S.S.S-362(A)</t>
  </si>
  <si>
    <t>ejkSuk</t>
  </si>
  <si>
    <t>e/; fo|ky;] ejkSuk</t>
  </si>
  <si>
    <t>S.S.S-362(B)</t>
  </si>
  <si>
    <t>e/; fo|ky;] ljkstk csyk</t>
  </si>
  <si>
    <t>GULAB DEVI,9472390207</t>
  </si>
  <si>
    <t>S.S.S-363</t>
  </si>
  <si>
    <t>e/; fo|ky;] rqykiV~Vh</t>
  </si>
  <si>
    <t>MADHAV CONSTRUCTION</t>
  </si>
  <si>
    <t>SSS-389</t>
  </si>
  <si>
    <t>dks&lt;+k</t>
  </si>
  <si>
    <t>e/; fo|ky; f'ko yky Vksyk pkWih</t>
  </si>
  <si>
    <t>SSS-390</t>
  </si>
  <si>
    <t>Qydk</t>
  </si>
  <si>
    <t>ckfydk e/; fo|ky;] iksfB;k</t>
  </si>
  <si>
    <t>SSS-404</t>
  </si>
  <si>
    <t>e/; fo|ky;] gyeyk</t>
  </si>
  <si>
    <t>SSS-405</t>
  </si>
  <si>
    <t>mRØfer e/; fo|ky;] lkgiqj</t>
  </si>
  <si>
    <t>BHOLI NATH ROY,7352520025</t>
  </si>
  <si>
    <t>SSS-406</t>
  </si>
  <si>
    <t>e/; fo|ky;] &gt;udh eqlgjh iqohZ</t>
  </si>
  <si>
    <t>SSS-407</t>
  </si>
  <si>
    <t>iksfFkok</t>
  </si>
  <si>
    <t>e/; fo|ky;] Mkeyckjh</t>
  </si>
  <si>
    <t>MD ANZAR ALAM,9431445928</t>
  </si>
  <si>
    <t>SSS-408</t>
  </si>
  <si>
    <t>cgknqjxat</t>
  </si>
  <si>
    <t>e/; fo|ky;] HkkVkckjh</t>
  </si>
  <si>
    <t>SSS-416</t>
  </si>
  <si>
    <t>iwf.Zk;k¡</t>
  </si>
  <si>
    <t>dlck</t>
  </si>
  <si>
    <t>e/; fo|ky;] lq/kqosyh</t>
  </si>
  <si>
    <t>e/; fo|ky;] ft;uxat] xqjgh</t>
  </si>
  <si>
    <t>e/; fo|ky;] deyiqj] vejk] ykxu</t>
  </si>
  <si>
    <t>SSS-417</t>
  </si>
  <si>
    <t>tykyx&lt;+</t>
  </si>
  <si>
    <t>e/; fo|ky;] lksjlksuh fctqfy;k</t>
  </si>
  <si>
    <t>SSS-418</t>
  </si>
  <si>
    <t>ok;lh</t>
  </si>
  <si>
    <t>e/; fo|ky;] e&lt;+ok</t>
  </si>
  <si>
    <t>SSS-419</t>
  </si>
  <si>
    <t>Mx:vk</t>
  </si>
  <si>
    <t>e/; fo|ky;] egyckjh</t>
  </si>
  <si>
    <t>SSS-420</t>
  </si>
  <si>
    <t>iwf.kZ;k¡ ¼iwohZ½</t>
  </si>
  <si>
    <t>e/; fo|ky;] csyok</t>
  </si>
  <si>
    <t>SSS-421</t>
  </si>
  <si>
    <t>Hkokuhiqj</t>
  </si>
  <si>
    <t>e/; fo|ky;] lksunhi</t>
  </si>
  <si>
    <t>SSS-455</t>
  </si>
  <si>
    <t>mRØfer e/; fo|ky;] Hkokuhuxj</t>
  </si>
  <si>
    <t>SSS-456</t>
  </si>
  <si>
    <t>mRØfer e/; fo|ky;] ckjk bLrkecjkj</t>
  </si>
  <si>
    <t>MD ARFIN,9006212706</t>
  </si>
  <si>
    <t>S.S.S-357(A)</t>
  </si>
  <si>
    <t>iwf.kZ;k</t>
  </si>
  <si>
    <t>e/; fo|ky;] la&gt;k?kkV</t>
  </si>
  <si>
    <t>RATNESH KUMAR RATNA,9334271195</t>
  </si>
  <si>
    <t>S.S.S-357(B)</t>
  </si>
  <si>
    <t>e/; fo|ky;] ehjxat</t>
  </si>
  <si>
    <t>MS ALAM CONSTRUCTION WORKS AND COMPANY,9199574775</t>
  </si>
  <si>
    <t>S.S.S-357(C)</t>
  </si>
  <si>
    <t>e/; fo|ky;] xaxkjke] nexkM+k</t>
  </si>
  <si>
    <t>SSS-398</t>
  </si>
  <si>
    <t>e/; fo|ky;] lqfj;kgh</t>
  </si>
  <si>
    <t>DADIALA ENTERPRISES,9835998444</t>
  </si>
  <si>
    <t>SSS-432</t>
  </si>
  <si>
    <t>e/; fo|ky;] fe;kjh</t>
  </si>
  <si>
    <t>SUDHAKANT ENTERPRISES PVT LTD,9431208455</t>
  </si>
  <si>
    <t>e/; fo|ky;] eqlkiqj</t>
  </si>
  <si>
    <t>SSS-433</t>
  </si>
  <si>
    <t>RENU DEVI,8540807915</t>
  </si>
  <si>
    <t>SSS-434</t>
  </si>
  <si>
    <t>e/; fo|ky;] xqukÃ] clgh</t>
  </si>
  <si>
    <t>vipin kumar sahni,9931468694</t>
  </si>
  <si>
    <t>SSS-435</t>
  </si>
  <si>
    <t>foHkqfriqj</t>
  </si>
  <si>
    <t>jktdh; e/; fo|ky;] csylaMh] rkjk</t>
  </si>
  <si>
    <t>e/; fo|ky;] [kEgkj</t>
  </si>
  <si>
    <t>jktdh; e/; fo|ky;] ekukjk; Vksyk</t>
  </si>
  <si>
    <t>SSS-436</t>
  </si>
  <si>
    <t>nyflag ljk;</t>
  </si>
  <si>
    <t>jktdh; e/; fo|ky;] dejkm</t>
  </si>
  <si>
    <t>SSS-441</t>
  </si>
  <si>
    <t>e.khxkNh</t>
  </si>
  <si>
    <t>mRØfer e/; fo|ky;] VVqvkj</t>
  </si>
  <si>
    <t>SSS-442</t>
  </si>
  <si>
    <t>mRØfer e/; fo|ky;] fcjkSy vdcjiqj</t>
  </si>
  <si>
    <t>mRØfer e/; fo|ky;] lksuiqj i?kkjh</t>
  </si>
  <si>
    <t>SSS-443</t>
  </si>
  <si>
    <t>?ku';keiqj</t>
  </si>
  <si>
    <t>mRØfer e/; fo|ky;] t;nsoiV~~Vh</t>
  </si>
  <si>
    <t>SSS-444</t>
  </si>
  <si>
    <t>tkys</t>
  </si>
  <si>
    <t>e/; fo|ky;] eqjSBk</t>
  </si>
  <si>
    <t>NIT 10/2014-15,DATED-27-5-14</t>
  </si>
  <si>
    <t xml:space="preserve"> 04.07-2014  </t>
  </si>
  <si>
    <t>MAA VASUNDHARA CONSTRUCTION, 9006650591</t>
  </si>
  <si>
    <t>SANJAY                         KUMAR, 8521954601</t>
  </si>
  <si>
    <t>CITY CREATION, 9386742763</t>
  </si>
  <si>
    <t>CITY CREATION,    9386742763</t>
  </si>
  <si>
    <t>SANJAY KUMAR,   8521954601</t>
  </si>
  <si>
    <t>SSS-466</t>
  </si>
  <si>
    <t>cSdq.Biqj ¼cjkSyh½</t>
  </si>
  <si>
    <t>mRØfer e/; fo|ky;] cyjk</t>
  </si>
  <si>
    <t>cSdq.Biqj</t>
  </si>
  <si>
    <t>e/; fo|ky;] eqatk c[kjh</t>
  </si>
  <si>
    <t>S.S.S-364</t>
  </si>
  <si>
    <t>floku</t>
  </si>
  <si>
    <t>njkSyh</t>
  </si>
  <si>
    <t>mRØfer e/; fo|ky;] d`".kkikyh</t>
  </si>
  <si>
    <t>ASIANA CONSTRACT PVT LTD
9431088485</t>
  </si>
  <si>
    <t>e/; fo|ky;] pdjh</t>
  </si>
  <si>
    <t>e/; fo|ky;] gjukVkaM</t>
  </si>
  <si>
    <t>mRØfer e/; fo|ky;] Vmoka ijfl;ka</t>
  </si>
  <si>
    <t>S.S.S-365(A)</t>
  </si>
  <si>
    <t>njkSank</t>
  </si>
  <si>
    <t>mRØfer e/; fo|ky;]cSnkiqj</t>
  </si>
  <si>
    <t>ASIANA CONSTRACT PVT LTD,9431081485</t>
  </si>
  <si>
    <t>S.S.S-365(B)</t>
  </si>
  <si>
    <t>e/; fo|ky;] idofy;k</t>
  </si>
  <si>
    <t>S.S.S-366</t>
  </si>
  <si>
    <t>egkjktxat</t>
  </si>
  <si>
    <t>e/; fo|ky;] ek/kksijq</t>
  </si>
  <si>
    <t>MS SHAILENDRA SHEKHAR MISHRA
9471004272</t>
  </si>
  <si>
    <t>S.S.S-367</t>
  </si>
  <si>
    <t>Hkkxokuiqj gkV</t>
  </si>
  <si>
    <t>mRØfer e/; fo|ky;] ljk; iMkSyh</t>
  </si>
  <si>
    <t>e/; fo|ky;] tqvkQj</t>
  </si>
  <si>
    <t>mRØfer e/; fo|ky;][kfM+;k Vksyk</t>
  </si>
  <si>
    <t>S.S.S-368</t>
  </si>
  <si>
    <t>xqBuh</t>
  </si>
  <si>
    <t>e/; fo|ky;] cdqykjh</t>
  </si>
  <si>
    <t>AMIT KUMAR CHATURVEDI
7562033432</t>
  </si>
  <si>
    <t>e/; fo|ky;] rkyh</t>
  </si>
  <si>
    <t>S.S.S-369(A)</t>
  </si>
  <si>
    <t>j?kqukFkiqj</t>
  </si>
  <si>
    <t>e/; fo|ky;] fn?koyh;k</t>
  </si>
  <si>
    <t>SUBHASH KUMAR SUBHASH,9934211227</t>
  </si>
  <si>
    <t>S.S.S-369(B)</t>
  </si>
  <si>
    <t>e/; fo|ky;] uoknk</t>
  </si>
  <si>
    <t>SIENN SECURITY PRIVATE LIMITED,9708011111</t>
  </si>
  <si>
    <t>S.S.S-370(A)</t>
  </si>
  <si>
    <t>fllou</t>
  </si>
  <si>
    <t>e/; fo|ky;] iM+jh</t>
  </si>
  <si>
    <t>DURGA  PRATAP  SINGH,7781003700</t>
  </si>
  <si>
    <t>S.S.S-370(B)</t>
  </si>
  <si>
    <t>e/; fo|ky;] Hkkxj</t>
  </si>
  <si>
    <t>S.S.S-371</t>
  </si>
  <si>
    <t>thjknsbZ</t>
  </si>
  <si>
    <t>e/; fo|ky;] latyiqj</t>
  </si>
  <si>
    <t xml:space="preserve">RENU DEVI
9771455967
</t>
  </si>
  <si>
    <t>S.S.S-372</t>
  </si>
  <si>
    <t>xksjs;kdksBh</t>
  </si>
  <si>
    <t>mRØfer e/; fo|ky;] e&gt;ofy;k</t>
  </si>
  <si>
    <t>S.S.S-373</t>
  </si>
  <si>
    <t>e/; fo|ky;] orZofy;k</t>
  </si>
  <si>
    <t>MD RAFIQUE,8292149970</t>
  </si>
  <si>
    <t>S.S.S-60</t>
  </si>
  <si>
    <t>S.S.S-61</t>
  </si>
  <si>
    <t>SSS-409</t>
  </si>
  <si>
    <t>e/; fo|ky; dVljh</t>
  </si>
  <si>
    <t>SSS-411</t>
  </si>
  <si>
    <t>if'pe pEikj.k</t>
  </si>
  <si>
    <t>cxgk &amp;1</t>
  </si>
  <si>
    <t>e/; fo|ky;] cjxk¡o</t>
  </si>
  <si>
    <t>SSS-412</t>
  </si>
  <si>
    <t>cxgk &amp;2</t>
  </si>
  <si>
    <t>mRØfer e/; fo|ky;] Hksjhgjh dkWyksuh</t>
  </si>
  <si>
    <t>RAVI SHEKHAR
8002497100</t>
  </si>
  <si>
    <t>mRØfer e/; fo|ky;] ip:[kk</t>
  </si>
  <si>
    <t>SSS-413</t>
  </si>
  <si>
    <t>e/; fo|ky;] vtqvk lqxkSyh</t>
  </si>
  <si>
    <t>SSS-414</t>
  </si>
  <si>
    <t>mRØfer e/; fo|ky;] ejfg;k</t>
  </si>
  <si>
    <t>MS RADHEY KRISHNA CONSTRUCTION</t>
  </si>
  <si>
    <t>SSS-422</t>
  </si>
  <si>
    <t>iwohZ pEikj.k</t>
  </si>
  <si>
    <t>mRØfer e/; fo|ky;] f=os.kh</t>
  </si>
  <si>
    <t>VANSHAJ CONSTRUCTION</t>
  </si>
  <si>
    <t>SSS-423</t>
  </si>
  <si>
    <t>jktdh; e/; fo|ky;] dVgk</t>
  </si>
  <si>
    <t>SSS-424</t>
  </si>
  <si>
    <t xml:space="preserve"> mRØfer e/; fo|ky;] bUnzxkNh uohu</t>
  </si>
  <si>
    <t>SANTOSH PRASAD YADAV</t>
  </si>
  <si>
    <t>SSS-425</t>
  </si>
  <si>
    <t>mRØfer e/; fo|ky;] VdVdkiqj</t>
  </si>
  <si>
    <t>VARUN KUMAR</t>
  </si>
  <si>
    <t>SSS-426</t>
  </si>
  <si>
    <t>e/kqcu</t>
  </si>
  <si>
    <t>jktdh; e/; fo|ky;] catfj;k</t>
  </si>
  <si>
    <t>SSS-427</t>
  </si>
  <si>
    <t>mRØfer e/; fo|ky;] Qqyofj;k</t>
  </si>
  <si>
    <t>BHAWANI  BUILDCON AND PROJECT PVT LTD</t>
  </si>
  <si>
    <t>e/; fo|ky;] ipidM+h</t>
  </si>
  <si>
    <t>SSS-428</t>
  </si>
  <si>
    <t>?kksM+klkgu</t>
  </si>
  <si>
    <t>e/; fo|ky;] iqjufg;k</t>
  </si>
  <si>
    <t>SSS-437</t>
  </si>
  <si>
    <t>jktdh; e/; fo|ky;] fuekgh</t>
  </si>
  <si>
    <t>BIRENDRA KUMAR SINGH</t>
  </si>
  <si>
    <t>SSS-438</t>
  </si>
  <si>
    <t>Mqejk</t>
  </si>
  <si>
    <t>e/; fo|ky;] rkjknsoh] jathriqj</t>
  </si>
  <si>
    <t>MUKESH KUMAR</t>
  </si>
  <si>
    <t>बाजपट्टी</t>
  </si>
  <si>
    <t>e/; fo|ky;] iLrij</t>
  </si>
  <si>
    <t>Pramod Kumar     (9955128483)                        E.E. BSEIDC,                    Div.-Darbhanga</t>
  </si>
  <si>
    <t>Satish Prasad (8987263065)  E.E. BSEIDC, Div.-Patna</t>
  </si>
  <si>
    <t>Sanjeev Kumar (9199601788)       E.E. BSEIDC, Div.-Bhagalpur</t>
  </si>
  <si>
    <t>Anil Kumar (9334128101)  E.E. BSEIDC, Div.- Koshi</t>
  </si>
  <si>
    <t>Anil Kr. Singh (9801494702)    E.E. BSEIDC, Div.-Tirhut</t>
  </si>
  <si>
    <t>105-28</t>
  </si>
  <si>
    <t>104-25</t>
  </si>
  <si>
    <t>105-90</t>
  </si>
  <si>
    <t>105-23</t>
  </si>
  <si>
    <t>Manoj Kumar Pandey (9661818750)                            E.E. BSEIDC, Div.- Purnea</t>
  </si>
  <si>
    <t xml:space="preserve">   </t>
  </si>
  <si>
    <t>c</t>
  </si>
  <si>
    <t>Date:-31.01.2015</t>
  </si>
  <si>
    <t>Layout</t>
  </si>
  <si>
    <r>
      <t>e/; fo|ky; eksgCck</t>
    </r>
    <r>
      <rPr>
        <b/>
        <sz val="15"/>
        <color rgb="FF000000"/>
        <rFont val="Arial"/>
        <family val="2"/>
      </rPr>
      <t>*</t>
    </r>
  </si>
  <si>
    <t>M/S Sri Krishna Construction.Co., Gopalgang</t>
  </si>
  <si>
    <t xml:space="preserve">/kenkgk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</si>
</sst>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&quot;रु&quot;\ * #,##0.00_ ;_ &quot;रु&quot;\ * \-#,##0.00_ ;_ &quot;रु&quot;\ * &quot;-&quot;??_ ;_ @_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7.7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5"/>
      <color rgb="FF000000"/>
      <name val="Kruti Dev 010"/>
    </font>
    <font>
      <b/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Kruti Dev 010"/>
    </font>
    <font>
      <sz val="16"/>
      <name val="Kruti Dev 010"/>
    </font>
    <font>
      <b/>
      <sz val="15"/>
      <color rgb="FF000000"/>
      <name val="Arial"/>
      <family val="2"/>
    </font>
    <font>
      <sz val="15"/>
      <name val="Kruti Dev 010"/>
    </font>
    <font>
      <sz val="15"/>
      <color theme="1"/>
      <name val="Calibri"/>
      <family val="2"/>
      <scheme val="minor"/>
    </font>
    <font>
      <sz val="15"/>
      <name val="Kruti Dev 03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7" fillId="0" borderId="0"/>
    <xf numFmtId="0" fontId="29" fillId="0" borderId="0"/>
    <xf numFmtId="0" fontId="27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</cellStyleXfs>
  <cellXfs count="10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16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16" fontId="21" fillId="0" borderId="5" xfId="0" applyNumberFormat="1" applyFont="1" applyBorder="1" applyAlignment="1">
      <alignment horizontal="center" wrapText="1"/>
    </xf>
    <xf numFmtId="16" fontId="21" fillId="0" borderId="7" xfId="0" applyNumberFormat="1" applyFont="1" applyBorder="1" applyAlignment="1">
      <alignment horizontal="center" wrapText="1"/>
    </xf>
    <xf numFmtId="16" fontId="21" fillId="0" borderId="6" xfId="0" applyNumberFormat="1" applyFont="1" applyBorder="1" applyAlignment="1">
      <alignment horizontal="center" wrapText="1"/>
    </xf>
    <xf numFmtId="17" fontId="21" fillId="0" borderId="5" xfId="0" applyNumberFormat="1" applyFont="1" applyBorder="1" applyAlignment="1">
      <alignment horizontal="center" wrapText="1"/>
    </xf>
    <xf numFmtId="17" fontId="21" fillId="0" borderId="6" xfId="0" applyNumberFormat="1" applyFont="1" applyBorder="1" applyAlignment="1">
      <alignment horizontal="center" wrapText="1"/>
    </xf>
    <xf numFmtId="17" fontId="2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wrapText="1"/>
    </xf>
    <xf numFmtId="2" fontId="0" fillId="0" borderId="1" xfId="0" applyNumberFormat="1" applyBorder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" fontId="21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" fontId="21" fillId="0" borderId="1" xfId="0" applyNumberFormat="1" applyFont="1" applyBorder="1" applyAlignment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28" fillId="0" borderId="1" xfId="4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36" fillId="0" borderId="1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28" fillId="0" borderId="1" xfId="4" applyFont="1" applyFill="1" applyBorder="1" applyAlignment="1">
      <alignment vertical="center"/>
    </xf>
    <xf numFmtId="0" fontId="28" fillId="0" borderId="1" xfId="8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0" fontId="38" fillId="0" borderId="1" xfId="0" applyFont="1" applyBorder="1"/>
    <xf numFmtId="0" fontId="38" fillId="4" borderId="1" xfId="0" applyFont="1" applyFill="1" applyBorder="1"/>
    <xf numFmtId="0" fontId="38" fillId="0" borderId="0" xfId="0" applyFont="1"/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1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8" fillId="0" borderId="1" xfId="0" applyFont="1" applyBorder="1" applyAlignment="1">
      <alignment horizontal="left" vertical="center"/>
    </xf>
    <xf numFmtId="0" fontId="38" fillId="4" borderId="1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5" xfId="0" applyFont="1" applyBorder="1"/>
    <xf numFmtId="44" fontId="43" fillId="0" borderId="1" xfId="1" applyFont="1" applyBorder="1" applyAlignment="1">
      <alignment horizontal="center" vertical="center" textRotation="90" wrapText="1"/>
    </xf>
    <xf numFmtId="0" fontId="44" fillId="0" borderId="1" xfId="0" applyFont="1" applyBorder="1" applyAlignment="1">
      <alignment horizontal="center" vertical="center" textRotation="90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textRotation="90" wrapText="1"/>
    </xf>
    <xf numFmtId="0" fontId="38" fillId="3" borderId="1" xfId="0" applyFont="1" applyFill="1" applyBorder="1"/>
    <xf numFmtId="0" fontId="3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0" fillId="4" borderId="0" xfId="0" applyFill="1"/>
    <xf numFmtId="0" fontId="45" fillId="2" borderId="1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 wrapText="1"/>
    </xf>
    <xf numFmtId="0" fontId="38" fillId="2" borderId="1" xfId="0" applyFont="1" applyFill="1" applyBorder="1"/>
    <xf numFmtId="0" fontId="4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35" fillId="4" borderId="1" xfId="0" applyFont="1" applyFill="1" applyBorder="1"/>
    <xf numFmtId="0" fontId="50" fillId="4" borderId="1" xfId="0" applyFont="1" applyFill="1" applyBorder="1"/>
    <xf numFmtId="0" fontId="50" fillId="0" borderId="1" xfId="0" applyFont="1" applyBorder="1"/>
    <xf numFmtId="0" fontId="35" fillId="2" borderId="1" xfId="0" applyFont="1" applyFill="1" applyBorder="1"/>
    <xf numFmtId="14" fontId="35" fillId="4" borderId="1" xfId="0" applyNumberFormat="1" applyFont="1" applyFill="1" applyBorder="1"/>
    <xf numFmtId="2" fontId="38" fillId="0" borderId="1" xfId="0" applyNumberFormat="1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4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7" fillId="0" borderId="0" xfId="0" applyFont="1"/>
    <xf numFmtId="0" fontId="37" fillId="0" borderId="0" xfId="0" applyFont="1" applyAlignment="1">
      <alignment horizontal="left"/>
    </xf>
    <xf numFmtId="1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8" fillId="0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1" fontId="19" fillId="0" borderId="1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4" fillId="0" borderId="2" xfId="0" applyFont="1" applyBorder="1" applyAlignment="1"/>
    <xf numFmtId="0" fontId="0" fillId="0" borderId="1" xfId="0" applyFill="1" applyBorder="1" applyAlignment="1">
      <alignment horizontal="center" vertical="center"/>
    </xf>
    <xf numFmtId="0" fontId="38" fillId="3" borderId="5" xfId="0" applyFont="1" applyFill="1" applyBorder="1"/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38" fillId="4" borderId="5" xfId="0" applyFont="1" applyFill="1" applyBorder="1"/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5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5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/>
    </xf>
    <xf numFmtId="4" fontId="16" fillId="0" borderId="0" xfId="0" applyNumberFormat="1" applyFo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" xfId="0" applyFill="1" applyBorder="1"/>
    <xf numFmtId="14" fontId="35" fillId="0" borderId="6" xfId="0" applyNumberFormat="1" applyFont="1" applyBorder="1" applyAlignment="1">
      <alignment vertical="top" wrapText="1"/>
    </xf>
    <xf numFmtId="14" fontId="35" fillId="0" borderId="1" xfId="0" applyNumberFormat="1" applyFont="1" applyBorder="1" applyAlignment="1">
      <alignment vertical="top" wrapText="1"/>
    </xf>
    <xf numFmtId="4" fontId="16" fillId="5" borderId="18" xfId="0" applyNumberFormat="1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4" fillId="0" borderId="1" xfId="0" applyFont="1" applyBorder="1"/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1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8" fillId="0" borderId="1" xfId="2" applyFont="1" applyFill="1" applyBorder="1" applyAlignment="1">
      <alignment horizontal="center" vertical="top"/>
    </xf>
    <xf numFmtId="0" fontId="28" fillId="0" borderId="1" xfId="2" quotePrefix="1" applyFont="1" applyFill="1" applyBorder="1" applyAlignment="1">
      <alignment horizontal="center" vertical="top"/>
    </xf>
    <xf numFmtId="0" fontId="28" fillId="0" borderId="1" xfId="4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/>
    </xf>
    <xf numFmtId="0" fontId="28" fillId="0" borderId="1" xfId="0" applyFont="1" applyBorder="1" applyAlignment="1">
      <alignment horizontal="center" vertical="top"/>
    </xf>
    <xf numFmtId="0" fontId="37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/>
    </xf>
    <xf numFmtId="0" fontId="37" fillId="0" borderId="1" xfId="4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28" fillId="0" borderId="1" xfId="0" applyFont="1" applyBorder="1" applyAlignment="1">
      <alignment vertical="top"/>
    </xf>
    <xf numFmtId="0" fontId="28" fillId="0" borderId="5" xfId="0" applyFont="1" applyBorder="1" applyAlignment="1">
      <alignment vertical="top"/>
    </xf>
    <xf numFmtId="0" fontId="18" fillId="0" borderId="4" xfId="0" applyFont="1" applyFill="1" applyBorder="1" applyAlignment="1">
      <alignment horizontal="center" vertical="top"/>
    </xf>
    <xf numFmtId="0" fontId="34" fillId="0" borderId="5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left" vertical="center"/>
    </xf>
    <xf numFmtId="0" fontId="37" fillId="0" borderId="1" xfId="4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/>
    </xf>
    <xf numFmtId="0" fontId="28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4" fillId="0" borderId="0" xfId="0" applyFont="1"/>
    <xf numFmtId="0" fontId="4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38" fillId="4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8" fillId="3" borderId="1" xfId="0" applyFont="1" applyFill="1" applyBorder="1" applyAlignment="1">
      <alignment vertical="center"/>
    </xf>
    <xf numFmtId="0" fontId="38" fillId="3" borderId="5" xfId="0" applyFont="1" applyFill="1" applyBorder="1" applyAlignment="1">
      <alignment vertical="center"/>
    </xf>
    <xf numFmtId="0" fontId="38" fillId="0" borderId="5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57" fillId="0" borderId="1" xfId="0" applyFont="1" applyBorder="1" applyAlignment="1">
      <alignment vertical="center" wrapText="1"/>
    </xf>
    <xf numFmtId="0" fontId="33" fillId="0" borderId="1" xfId="4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57" fillId="0" borderId="5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16" fontId="21" fillId="0" borderId="1" xfId="0" applyNumberFormat="1" applyFont="1" applyBorder="1" applyAlignment="1">
      <alignment horizontal="center" vertical="center" wrapText="1"/>
    </xf>
    <xf numFmtId="166" fontId="47" fillId="3" borderId="1" xfId="1" applyNumberFormat="1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38" fillId="2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16" fontId="21" fillId="0" borderId="5" xfId="0" applyNumberFormat="1" applyFont="1" applyBorder="1" applyAlignment="1">
      <alignment horizontal="center" vertical="center" wrapText="1"/>
    </xf>
    <xf numFmtId="16" fontId="21" fillId="0" borderId="7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37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5" fillId="0" borderId="0" xfId="0" applyFont="1"/>
    <xf numFmtId="0" fontId="59" fillId="0" borderId="1" xfId="0" applyFont="1" applyBorder="1" applyAlignment="1">
      <alignment vertical="center"/>
    </xf>
    <xf numFmtId="0" fontId="60" fillId="0" borderId="1" xfId="0" applyFont="1" applyBorder="1" applyAlignment="1">
      <alignment horizontal="left" vertical="center" wrapText="1"/>
    </xf>
    <xf numFmtId="0" fontId="34" fillId="0" borderId="1" xfId="4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5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 wrapText="1"/>
    </xf>
    <xf numFmtId="0" fontId="61" fillId="0" borderId="1" xfId="6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5" xfId="4" applyFont="1" applyFill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6" xfId="4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4" applyFont="1" applyFill="1" applyBorder="1" applyAlignment="1">
      <alignment horizontal="left" vertical="center" wrapText="1"/>
    </xf>
    <xf numFmtId="0" fontId="33" fillId="0" borderId="1" xfId="4" applyFont="1" applyFill="1" applyBorder="1" applyAlignment="1">
      <alignment horizontal="left" vertical="center" wrapText="1"/>
    </xf>
    <xf numFmtId="0" fontId="33" fillId="0" borderId="5" xfId="2" applyFont="1" applyFill="1" applyBorder="1" applyAlignment="1">
      <alignment horizontal="left" vertical="center" wrapText="1"/>
    </xf>
    <xf numFmtId="0" fontId="33" fillId="0" borderId="7" xfId="2" applyFont="1" applyFill="1" applyBorder="1" applyAlignment="1">
      <alignment horizontal="left" vertical="center" wrapText="1"/>
    </xf>
    <xf numFmtId="0" fontId="33" fillId="0" borderId="1" xfId="2" applyFont="1" applyFill="1" applyBorder="1" applyAlignment="1">
      <alignment horizontal="left" vertical="center" wrapText="1"/>
    </xf>
    <xf numFmtId="165" fontId="33" fillId="0" borderId="1" xfId="0" applyNumberFormat="1" applyFont="1" applyFill="1" applyBorder="1" applyAlignment="1">
      <alignment horizontal="left" vertical="center" wrapText="1"/>
    </xf>
    <xf numFmtId="0" fontId="63" fillId="0" borderId="1" xfId="2" applyFont="1" applyFill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5" xfId="0" applyBorder="1" applyAlignment="1">
      <alignment horizontal="right" vertical="center"/>
    </xf>
    <xf numFmtId="0" fontId="38" fillId="4" borderId="5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 wrapText="1"/>
    </xf>
    <xf numFmtId="0" fontId="51" fillId="0" borderId="5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/>
    </xf>
    <xf numFmtId="0" fontId="57" fillId="0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60" fillId="0" borderId="1" xfId="0" applyFont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0" fontId="60" fillId="0" borderId="5" xfId="0" applyFont="1" applyBorder="1" applyAlignment="1">
      <alignment wrapText="1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7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34" fillId="0" borderId="1" xfId="7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top"/>
    </xf>
    <xf numFmtId="0" fontId="65" fillId="0" borderId="1" xfId="12" applyFont="1" applyBorder="1" applyAlignment="1" applyProtection="1">
      <alignment horizontal="center" vertical="top" wrapText="1"/>
    </xf>
    <xf numFmtId="0" fontId="33" fillId="0" borderId="1" xfId="0" applyFont="1" applyBorder="1" applyAlignment="1">
      <alignment horizontal="center" vertical="top"/>
    </xf>
    <xf numFmtId="0" fontId="33" fillId="0" borderId="1" xfId="0" applyFont="1" applyFill="1" applyBorder="1" applyAlignment="1">
      <alignment horizontal="left" vertical="top"/>
    </xf>
    <xf numFmtId="0" fontId="54" fillId="0" borderId="1" xfId="0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8" fillId="0" borderId="6" xfId="2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6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0" fillId="0" borderId="7" xfId="2" applyFont="1" applyFill="1" applyBorder="1" applyAlignment="1">
      <alignment horizontal="center" vertical="center" wrapText="1"/>
    </xf>
    <xf numFmtId="0" fontId="30" fillId="0" borderId="6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8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1" fillId="0" borderId="1" xfId="5" applyFont="1" applyFill="1" applyBorder="1" applyAlignment="1">
      <alignment horizontal="center" vertical="center"/>
    </xf>
    <xf numFmtId="0" fontId="34" fillId="0" borderId="1" xfId="5" applyFont="1" applyFill="1" applyBorder="1" applyAlignment="1">
      <alignment horizontal="center" vertical="center"/>
    </xf>
    <xf numFmtId="0" fontId="34" fillId="0" borderId="1" xfId="4" applyFont="1" applyFill="1" applyBorder="1" applyAlignment="1">
      <alignment horizontal="center" vertical="center"/>
    </xf>
    <xf numFmtId="0" fontId="34" fillId="0" borderId="1" xfId="4" quotePrefix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34" fillId="0" borderId="1" xfId="2" applyFont="1" applyFill="1" applyBorder="1" applyAlignment="1">
      <alignment horizontal="center" vertical="center"/>
    </xf>
    <xf numFmtId="0" fontId="61" fillId="0" borderId="1" xfId="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center"/>
    </xf>
    <xf numFmtId="0" fontId="33" fillId="0" borderId="6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3" fillId="0" borderId="5" xfId="4" applyFont="1" applyFill="1" applyBorder="1" applyAlignment="1">
      <alignment horizontal="center" vertical="center"/>
    </xf>
    <xf numFmtId="0" fontId="33" fillId="0" borderId="6" xfId="4" applyFont="1" applyFill="1" applyBorder="1" applyAlignment="1">
      <alignment horizontal="center" vertical="center"/>
    </xf>
    <xf numFmtId="0" fontId="33" fillId="0" borderId="7" xfId="4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5" xfId="2" applyFont="1" applyFill="1" applyBorder="1" applyAlignment="1">
      <alignment horizontal="left" vertical="center" wrapText="1"/>
    </xf>
    <xf numFmtId="0" fontId="33" fillId="0" borderId="6" xfId="2" applyFont="1" applyFill="1" applyBorder="1" applyAlignment="1">
      <alignment horizontal="left" vertical="center" wrapText="1"/>
    </xf>
    <xf numFmtId="0" fontId="33" fillId="0" borderId="7" xfId="2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left" vertical="center"/>
    </xf>
    <xf numFmtId="0" fontId="51" fillId="0" borderId="6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3" fillId="0" borderId="5" xfId="2" applyFont="1" applyFill="1" applyBorder="1" applyAlignment="1">
      <alignment horizontal="left" vertical="center" wrapText="1"/>
    </xf>
    <xf numFmtId="0" fontId="63" fillId="0" borderId="6" xfId="2" applyFont="1" applyFill="1" applyBorder="1" applyAlignment="1">
      <alignment horizontal="left" vertical="center" wrapText="1"/>
    </xf>
    <xf numFmtId="0" fontId="63" fillId="0" borderId="7" xfId="2" applyFont="1" applyFill="1" applyBorder="1" applyAlignment="1">
      <alignment horizontal="left" vertical="center" wrapText="1"/>
    </xf>
    <xf numFmtId="165" fontId="33" fillId="0" borderId="5" xfId="0" applyNumberFormat="1" applyFont="1" applyFill="1" applyBorder="1" applyAlignment="1">
      <alignment horizontal="left" vertical="center" wrapText="1"/>
    </xf>
    <xf numFmtId="165" fontId="33" fillId="0" borderId="7" xfId="0" applyNumberFormat="1" applyFont="1" applyFill="1" applyBorder="1" applyAlignment="1">
      <alignment horizontal="left" vertical="center" wrapText="1"/>
    </xf>
    <xf numFmtId="165" fontId="33" fillId="0" borderId="6" xfId="0" applyNumberFormat="1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vertical="center" wrapText="1"/>
    </xf>
    <xf numFmtId="0" fontId="51" fillId="0" borderId="6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/>
    </xf>
    <xf numFmtId="0" fontId="42" fillId="0" borderId="6" xfId="0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58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 wrapText="1"/>
    </xf>
    <xf numFmtId="0" fontId="52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wrapText="1"/>
    </xf>
    <xf numFmtId="0" fontId="34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/>
    </xf>
    <xf numFmtId="0" fontId="34" fillId="0" borderId="7" xfId="7" applyFont="1" applyFill="1" applyBorder="1" applyAlignment="1">
      <alignment horizontal="center" vertical="center"/>
    </xf>
    <xf numFmtId="0" fontId="34" fillId="0" borderId="6" xfId="7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34" fillId="0" borderId="5" xfId="2" applyFont="1" applyFill="1" applyBorder="1" applyAlignment="1">
      <alignment horizontal="center" vertical="center"/>
    </xf>
    <xf numFmtId="0" fontId="34" fillId="0" borderId="6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6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" xfId="4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54" fillId="0" borderId="5" xfId="0" applyFont="1" applyBorder="1" applyAlignment="1">
      <alignment horizontal="left" vertical="center" wrapText="1"/>
    </xf>
    <xf numFmtId="0" fontId="54" fillId="0" borderId="6" xfId="0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17" fontId="21" fillId="0" borderId="5" xfId="0" applyNumberFormat="1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left" vertical="center" wrapText="1"/>
    </xf>
    <xf numFmtId="17" fontId="21" fillId="0" borderId="7" xfId="0" applyNumberFormat="1" applyFont="1" applyBorder="1" applyAlignment="1">
      <alignment horizontal="left" vertical="center" wrapText="1"/>
    </xf>
    <xf numFmtId="16" fontId="21" fillId="0" borderId="5" xfId="0" applyNumberFormat="1" applyFont="1" applyBorder="1" applyAlignment="1">
      <alignment horizontal="left" vertical="center" wrapText="1"/>
    </xf>
    <xf numFmtId="16" fontId="21" fillId="0" borderId="7" xfId="0" applyNumberFormat="1" applyFont="1" applyBorder="1" applyAlignment="1">
      <alignment horizontal="left" vertical="center" wrapText="1"/>
    </xf>
    <xf numFmtId="0" fontId="54" fillId="0" borderId="5" xfId="0" applyFont="1" applyBorder="1" applyAlignment="1">
      <alignment horizontal="left" vertical="center"/>
    </xf>
    <xf numFmtId="0" fontId="54" fillId="0" borderId="6" xfId="0" applyFont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54" fillId="0" borderId="5" xfId="0" applyFont="1" applyFill="1" applyBorder="1" applyAlignment="1">
      <alignment horizontal="left" vertical="center" wrapText="1"/>
    </xf>
    <xf numFmtId="0" fontId="54" fillId="0" borderId="6" xfId="0" applyFont="1" applyFill="1" applyBorder="1" applyAlignment="1">
      <alignment horizontal="left" vertical="center" wrapText="1"/>
    </xf>
    <xf numFmtId="0" fontId="54" fillId="0" borderId="7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/>
    </xf>
    <xf numFmtId="0" fontId="51" fillId="0" borderId="6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42" fillId="0" borderId="5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7" fillId="0" borderId="5" xfId="4" applyFont="1" applyFill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16" fontId="21" fillId="0" borderId="6" xfId="0" applyNumberFormat="1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 wrapText="1"/>
    </xf>
    <xf numFmtId="0" fontId="37" fillId="0" borderId="5" xfId="4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8" fillId="0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34" fillId="0" borderId="5" xfId="0" applyFont="1" applyFill="1" applyBorder="1" applyAlignment="1">
      <alignment horizontal="center" vertical="top"/>
    </xf>
    <xf numFmtId="0" fontId="34" fillId="0" borderId="7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8" fillId="0" borderId="5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8" fillId="0" borderId="5" xfId="4" applyFont="1" applyFill="1" applyBorder="1" applyAlignment="1">
      <alignment horizontal="left" vertical="center"/>
    </xf>
    <xf numFmtId="0" fontId="28" fillId="0" borderId="6" xfId="4" applyFont="1" applyFill="1" applyBorder="1" applyAlignment="1">
      <alignment horizontal="left" vertical="center"/>
    </xf>
    <xf numFmtId="0" fontId="28" fillId="0" borderId="7" xfId="4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8" fillId="0" borderId="5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0" fillId="0" borderId="5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6" fillId="5" borderId="16" xfId="0" applyNumberFormat="1" applyFont="1" applyFill="1" applyBorder="1" applyAlignment="1">
      <alignment horizontal="center" wrapText="1"/>
    </xf>
    <xf numFmtId="4" fontId="16" fillId="5" borderId="17" xfId="0" applyNumberFormat="1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vertical="center"/>
    </xf>
    <xf numFmtId="4" fontId="16" fillId="5" borderId="19" xfId="0" applyNumberFormat="1" applyFont="1" applyFill="1" applyBorder="1" applyAlignment="1">
      <alignment horizontal="center" wrapText="1"/>
    </xf>
    <xf numFmtId="4" fontId="16" fillId="5" borderId="20" xfId="0" applyNumberFormat="1" applyFont="1" applyFill="1" applyBorder="1" applyAlignment="1">
      <alignment horizontal="center" wrapText="1"/>
    </xf>
    <xf numFmtId="4" fontId="16" fillId="5" borderId="21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8" fillId="0" borderId="5" xfId="8" applyFont="1" applyFill="1" applyBorder="1" applyAlignment="1">
      <alignment horizontal="center" vertical="center" wrapText="1"/>
    </xf>
    <xf numFmtId="0" fontId="28" fillId="0" borderId="6" xfId="8" applyFont="1" applyFill="1" applyBorder="1" applyAlignment="1">
      <alignment horizontal="center" vertical="center" wrapText="1"/>
    </xf>
    <xf numFmtId="0" fontId="28" fillId="0" borderId="7" xfId="8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8" fillId="0" borderId="5" xfId="9" applyFont="1" applyFill="1" applyBorder="1" applyAlignment="1">
      <alignment horizontal="center" vertical="center" wrapText="1"/>
    </xf>
    <xf numFmtId="0" fontId="28" fillId="0" borderId="6" xfId="9" applyFont="1" applyFill="1" applyBorder="1" applyAlignment="1">
      <alignment horizontal="center" vertical="center" wrapText="1"/>
    </xf>
    <xf numFmtId="0" fontId="28" fillId="0" borderId="7" xfId="9" applyFont="1" applyFill="1" applyBorder="1" applyAlignment="1">
      <alignment horizontal="center" vertical="center" wrapText="1"/>
    </xf>
    <xf numFmtId="0" fontId="30" fillId="0" borderId="5" xfId="9" applyFont="1" applyFill="1" applyBorder="1" applyAlignment="1">
      <alignment horizontal="center" vertical="center" wrapText="1"/>
    </xf>
    <xf numFmtId="0" fontId="30" fillId="0" borderId="6" xfId="9" applyFont="1" applyFill="1" applyBorder="1" applyAlignment="1">
      <alignment horizontal="center" vertical="center" wrapText="1"/>
    </xf>
    <xf numFmtId="0" fontId="30" fillId="0" borderId="7" xfId="9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0" fontId="28" fillId="0" borderId="6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42" fillId="0" borderId="6" xfId="0" applyFont="1" applyFill="1" applyBorder="1" applyAlignment="1">
      <alignment horizontal="left" vertical="center"/>
    </xf>
    <xf numFmtId="0" fontId="42" fillId="0" borderId="7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8" fillId="0" borderId="5" xfId="4" applyFont="1" applyFill="1" applyBorder="1" applyAlignment="1">
      <alignment vertical="center"/>
    </xf>
    <xf numFmtId="0" fontId="28" fillId="0" borderId="7" xfId="4" applyFont="1" applyFill="1" applyBorder="1" applyAlignment="1">
      <alignment vertical="center"/>
    </xf>
    <xf numFmtId="0" fontId="28" fillId="0" borderId="6" xfId="4" applyFont="1" applyFill="1" applyBorder="1" applyAlignment="1">
      <alignment vertical="center"/>
    </xf>
  </cellXfs>
  <cellStyles count="13">
    <cellStyle name="Comma 2 2" xfId="10"/>
    <cellStyle name="Currency" xfId="1" builtinId="4"/>
    <cellStyle name="Currency 2" xfId="11"/>
    <cellStyle name="Hyperlink" xfId="12" builtinId="8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ktiV~~Vh@cks[kM+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C10" sqref="C10"/>
    </sheetView>
  </sheetViews>
  <sheetFormatPr defaultRowHeight="15"/>
  <cols>
    <col min="1" max="1" width="3.7109375" style="37" customWidth="1"/>
    <col min="2" max="2" width="16.140625" customWidth="1"/>
    <col min="3" max="3" width="21.140625" customWidth="1"/>
    <col min="4" max="4" width="4.28515625" customWidth="1"/>
    <col min="5" max="5" width="5.28515625" customWidth="1"/>
    <col min="6" max="6" width="11" customWidth="1"/>
    <col min="7" max="7" width="4.5703125" customWidth="1"/>
    <col min="8" max="8" width="5.7109375" customWidth="1"/>
    <col min="9" max="9" width="11.42578125" customWidth="1"/>
    <col min="10" max="10" width="2.85546875" hidden="1" customWidth="1"/>
    <col min="11" max="11" width="3.28515625" customWidth="1"/>
    <col min="12" max="12" width="4.28515625" customWidth="1"/>
    <col min="13" max="13" width="4.42578125" customWidth="1"/>
    <col min="14" max="14" width="3.28515625" customWidth="1"/>
    <col min="15" max="15" width="4.71093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6.7109375" customWidth="1"/>
    <col min="22" max="22" width="10.4257812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594" t="s">
        <v>18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</row>
    <row r="3" spans="1:25">
      <c r="A3" s="572" t="s">
        <v>1802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3" t="s">
        <v>2378</v>
      </c>
      <c r="W3" s="574"/>
    </row>
    <row r="4" spans="1:25" ht="15" customHeight="1">
      <c r="A4" s="578" t="s">
        <v>0</v>
      </c>
      <c r="B4" s="577" t="s">
        <v>21</v>
      </c>
      <c r="C4" s="577" t="s">
        <v>22</v>
      </c>
      <c r="D4" s="606" t="s">
        <v>29</v>
      </c>
      <c r="E4" s="607"/>
      <c r="F4" s="608"/>
      <c r="G4" s="606" t="s">
        <v>25</v>
      </c>
      <c r="H4" s="607"/>
      <c r="I4" s="608"/>
      <c r="J4" s="603" t="s">
        <v>20</v>
      </c>
      <c r="K4" s="579" t="s">
        <v>15</v>
      </c>
      <c r="L4" s="579"/>
      <c r="M4" s="579"/>
      <c r="N4" s="579"/>
      <c r="O4" s="579"/>
      <c r="P4" s="579"/>
      <c r="Q4" s="579"/>
      <c r="R4" s="580"/>
      <c r="S4" s="581" t="s">
        <v>28</v>
      </c>
      <c r="T4" s="582"/>
      <c r="U4" s="583"/>
      <c r="V4" s="584" t="s">
        <v>47</v>
      </c>
      <c r="W4" s="587" t="s">
        <v>13</v>
      </c>
    </row>
    <row r="5" spans="1:25" ht="18.75" customHeight="1">
      <c r="A5" s="578"/>
      <c r="B5" s="577"/>
      <c r="C5" s="577"/>
      <c r="D5" s="609" t="s">
        <v>23</v>
      </c>
      <c r="E5" s="601" t="s">
        <v>26</v>
      </c>
      <c r="F5" s="601" t="s">
        <v>24</v>
      </c>
      <c r="G5" s="570" t="s">
        <v>23</v>
      </c>
      <c r="H5" s="601" t="s">
        <v>26</v>
      </c>
      <c r="I5" s="601" t="s">
        <v>24</v>
      </c>
      <c r="J5" s="604"/>
      <c r="K5" s="590" t="s">
        <v>14</v>
      </c>
      <c r="L5" s="575" t="s">
        <v>9</v>
      </c>
      <c r="M5" s="570" t="s">
        <v>8</v>
      </c>
      <c r="N5" s="597" t="s">
        <v>16</v>
      </c>
      <c r="O5" s="598"/>
      <c r="P5" s="597" t="s">
        <v>17</v>
      </c>
      <c r="Q5" s="598"/>
      <c r="R5" s="599" t="s">
        <v>12</v>
      </c>
      <c r="S5" s="595" t="s">
        <v>6</v>
      </c>
      <c r="T5" s="595" t="s">
        <v>27</v>
      </c>
      <c r="U5" s="595" t="s">
        <v>7</v>
      </c>
      <c r="V5" s="585"/>
      <c r="W5" s="588"/>
    </row>
    <row r="6" spans="1:25" ht="48" customHeight="1">
      <c r="A6" s="578"/>
      <c r="B6" s="577"/>
      <c r="C6" s="577"/>
      <c r="D6" s="610"/>
      <c r="E6" s="602"/>
      <c r="F6" s="602"/>
      <c r="G6" s="571"/>
      <c r="H6" s="602"/>
      <c r="I6" s="602"/>
      <c r="J6" s="605"/>
      <c r="K6" s="591"/>
      <c r="L6" s="576"/>
      <c r="M6" s="571"/>
      <c r="N6" s="6" t="s">
        <v>10</v>
      </c>
      <c r="O6" s="6" t="s">
        <v>11</v>
      </c>
      <c r="P6" s="6" t="s">
        <v>10</v>
      </c>
      <c r="Q6" s="6" t="s">
        <v>11</v>
      </c>
      <c r="R6" s="600"/>
      <c r="S6" s="596"/>
      <c r="T6" s="596"/>
      <c r="U6" s="596"/>
      <c r="V6" s="586"/>
      <c r="W6" s="589"/>
      <c r="Y6" t="s">
        <v>30</v>
      </c>
    </row>
    <row r="7" spans="1:25" ht="54.95" customHeight="1">
      <c r="A7" s="205">
        <v>1</v>
      </c>
      <c r="B7" s="205" t="s">
        <v>1870</v>
      </c>
      <c r="C7" s="206" t="s">
        <v>2367</v>
      </c>
      <c r="D7" s="7">
        <f>'Patna (East)'!A61</f>
        <v>29</v>
      </c>
      <c r="E7" s="7">
        <f>'Patna (East)'!E62</f>
        <v>54</v>
      </c>
      <c r="F7" s="7">
        <f>'Patna (East)'!J62</f>
        <v>4803.6399999999994</v>
      </c>
      <c r="G7" s="188">
        <f>D7-2</f>
        <v>27</v>
      </c>
      <c r="H7" s="7">
        <f>E7-('Patna (East)'!E58+'Patna (East)'!E53)</f>
        <v>52</v>
      </c>
      <c r="I7" s="188">
        <f>F7</f>
        <v>4803.6399999999994</v>
      </c>
      <c r="J7" s="188"/>
      <c r="K7" s="188">
        <f>'Patna (East)'!O62</f>
        <v>0</v>
      </c>
      <c r="L7" s="188">
        <f>'Patna (East)'!P62</f>
        <v>10</v>
      </c>
      <c r="M7" s="188">
        <f>'Patna (East)'!Q62</f>
        <v>11</v>
      </c>
      <c r="N7" s="188">
        <f>'Patna (East)'!R62</f>
        <v>6</v>
      </c>
      <c r="O7" s="188">
        <f>'Patna (East)'!S62</f>
        <v>7</v>
      </c>
      <c r="P7" s="188">
        <f>'Patna (East)'!T62</f>
        <v>3</v>
      </c>
      <c r="Q7" s="188">
        <f>'Patna (East)'!U62</f>
        <v>0</v>
      </c>
      <c r="R7" s="188">
        <f>'Patna (East)'!V62</f>
        <v>0</v>
      </c>
      <c r="S7" s="212">
        <f>'Patna (East)'!N62</f>
        <v>15</v>
      </c>
      <c r="T7" s="212">
        <f>K7+L7+M7+N7+O7+P7+Q7+R7</f>
        <v>37</v>
      </c>
      <c r="U7" s="212">
        <f>'Patna (East)'!W62</f>
        <v>0</v>
      </c>
      <c r="V7" s="213">
        <f>'Patna (East)'!X62</f>
        <v>685.8</v>
      </c>
      <c r="W7" s="202"/>
      <c r="X7" s="5"/>
      <c r="Y7">
        <f>H7-S7-T7-U7</f>
        <v>0</v>
      </c>
    </row>
    <row r="8" spans="1:25" ht="54.95" customHeight="1">
      <c r="A8" s="179">
        <v>2</v>
      </c>
      <c r="B8" s="179" t="s">
        <v>1871</v>
      </c>
      <c r="C8" s="207" t="s">
        <v>1874</v>
      </c>
      <c r="D8" s="176">
        <f>'Patna (West)'!A75</f>
        <v>37</v>
      </c>
      <c r="E8" s="176">
        <f>'Patna (West)'!E76</f>
        <v>68</v>
      </c>
      <c r="F8" s="176">
        <f>'Patna (West)'!J76</f>
        <v>7140.9500000000007</v>
      </c>
      <c r="G8" s="174">
        <f>D8-2</f>
        <v>35</v>
      </c>
      <c r="H8" s="176">
        <f>E8-('Patna (West)'!E21+'Patna (West)'!E65+'Patna (West)'!E69)</f>
        <v>59</v>
      </c>
      <c r="I8" s="174">
        <f>F8-'Patna (West)'!J18</f>
        <v>6721.9400000000005</v>
      </c>
      <c r="J8" s="174"/>
      <c r="K8" s="174">
        <f>'Patna (West)'!O76</f>
        <v>0</v>
      </c>
      <c r="L8" s="174">
        <f>'Patna (West)'!P76</f>
        <v>11</v>
      </c>
      <c r="M8" s="174">
        <f>'Patna (West)'!Q76</f>
        <v>4</v>
      </c>
      <c r="N8" s="174">
        <f>'Patna (West)'!R76</f>
        <v>7</v>
      </c>
      <c r="O8" s="174">
        <f>'Patna (West)'!S76</f>
        <v>19</v>
      </c>
      <c r="P8" s="174">
        <f>'Patna (West)'!T76</f>
        <v>2</v>
      </c>
      <c r="Q8" s="174">
        <f>'Patna (West)'!U76</f>
        <v>0</v>
      </c>
      <c r="R8" s="174">
        <f>'Patna (West)'!V76</f>
        <v>1</v>
      </c>
      <c r="S8" s="185">
        <f>'Patna (West)'!N76</f>
        <v>15</v>
      </c>
      <c r="T8" s="212">
        <f t="shared" ref="T8:T12" si="0">K8+L8+M8+N8+O8+P8+Q8+R8</f>
        <v>44</v>
      </c>
      <c r="U8" s="185">
        <f>'Patna (West)'!W76</f>
        <v>0</v>
      </c>
      <c r="V8" s="187">
        <f>'Patna (West)'!X76</f>
        <v>1631.9</v>
      </c>
      <c r="W8" s="201"/>
      <c r="X8" s="5"/>
      <c r="Y8">
        <f>H8-S8-T8-U8</f>
        <v>0</v>
      </c>
    </row>
    <row r="9" spans="1:25" ht="54.95" customHeight="1">
      <c r="A9" s="178">
        <v>3</v>
      </c>
      <c r="B9" s="178" t="s">
        <v>34</v>
      </c>
      <c r="C9" s="208" t="s">
        <v>39</v>
      </c>
      <c r="D9" s="175">
        <f>Magadh!A122</f>
        <v>61</v>
      </c>
      <c r="E9" s="175">
        <f>Magadh!F124</f>
        <v>116</v>
      </c>
      <c r="F9" s="175">
        <f>Magadh!L124</f>
        <v>10086.250000000002</v>
      </c>
      <c r="G9" s="173">
        <f>D9-8</f>
        <v>53</v>
      </c>
      <c r="H9" s="175">
        <f>E9-(Magadh!F32+Magadh!F39+Magadh!F45+Magadh!F55+Magadh!F83+Magadh!F116+Magadh!F117)</f>
        <v>103</v>
      </c>
      <c r="I9" s="173">
        <f>F9-(Magadh!L39+Magadh!L42+Magadh!L54+Magadh!L82+Magadh!L31)</f>
        <v>8951.6400000000012</v>
      </c>
      <c r="J9" s="188"/>
      <c r="K9" s="173">
        <f>Magadh!Q124</f>
        <v>5</v>
      </c>
      <c r="L9" s="173">
        <f>Magadh!R124</f>
        <v>20</v>
      </c>
      <c r="M9" s="173">
        <f>Magadh!S124</f>
        <v>15</v>
      </c>
      <c r="N9" s="173">
        <f>Magadh!T124</f>
        <v>10</v>
      </c>
      <c r="O9" s="173">
        <f>Magadh!U124</f>
        <v>21</v>
      </c>
      <c r="P9" s="173">
        <f>Magadh!V124</f>
        <v>4</v>
      </c>
      <c r="Q9" s="173">
        <f>Magadh!W124</f>
        <v>3</v>
      </c>
      <c r="R9" s="173">
        <f>Magadh!X124</f>
        <v>0</v>
      </c>
      <c r="S9" s="184">
        <f>Magadh!P124</f>
        <v>24</v>
      </c>
      <c r="T9" s="184">
        <f t="shared" si="0"/>
        <v>78</v>
      </c>
      <c r="U9" s="184">
        <f>Magadh!Y124</f>
        <v>0</v>
      </c>
      <c r="V9" s="186">
        <f>Magadh!Z124</f>
        <v>1958.7999999999997</v>
      </c>
      <c r="W9" s="173"/>
      <c r="X9" s="5"/>
      <c r="Y9">
        <f t="shared" ref="Y9:Y18" si="1">H9-S9-T9-U9</f>
        <v>1</v>
      </c>
    </row>
    <row r="10" spans="1:25" ht="54.95" customHeight="1">
      <c r="A10" s="178">
        <v>4</v>
      </c>
      <c r="B10" s="205" t="s">
        <v>35</v>
      </c>
      <c r="C10" s="209" t="s">
        <v>2368</v>
      </c>
      <c r="D10" s="175">
        <f>Bhagalpur!A56</f>
        <v>24</v>
      </c>
      <c r="E10" s="175">
        <f>Bhagalpur!E63</f>
        <v>55</v>
      </c>
      <c r="F10" s="175">
        <f>Bhagalpur!J63</f>
        <v>5261.89</v>
      </c>
      <c r="G10" s="173">
        <f>D10-9</f>
        <v>15</v>
      </c>
      <c r="H10" s="175">
        <f>E10-(Bhagalpur!E9+Bhagalpur!E11+Bhagalpur!E19+Bhagalpur!E24+Bhagalpur!E25+Bhagalpur!E51+Bhagalpur!E59+Bhagalpur!E61+Bhagalpur!E62)</f>
        <v>40</v>
      </c>
      <c r="I10" s="182">
        <f>F10-(Bhagalpur!J8+Bhagalpur!J10+Bhagalpur!J18+Bhagalpur!J24+Bhagalpur!J25+Bhagalpur!J50+Bhagalpur!J58+Bhagalpur!J60+Bhagalpur!J62)</f>
        <v>3675.6800000000003</v>
      </c>
      <c r="J10" s="188"/>
      <c r="K10" s="173">
        <f>Bhagalpur!O63</f>
        <v>1</v>
      </c>
      <c r="L10" s="173">
        <f>Bhagalpur!P63</f>
        <v>3</v>
      </c>
      <c r="M10" s="173">
        <f>Bhagalpur!Q63</f>
        <v>5</v>
      </c>
      <c r="N10" s="173">
        <f>Bhagalpur!R63</f>
        <v>2</v>
      </c>
      <c r="O10" s="173">
        <f>Bhagalpur!S63</f>
        <v>9</v>
      </c>
      <c r="P10" s="173">
        <f>Bhagalpur!T63</f>
        <v>3</v>
      </c>
      <c r="Q10" s="173">
        <f>Bhagalpur!U63</f>
        <v>3</v>
      </c>
      <c r="R10" s="173">
        <f>Bhagalpur!V63</f>
        <v>0</v>
      </c>
      <c r="S10" s="194">
        <f>Bhagalpur!N63</f>
        <v>13</v>
      </c>
      <c r="T10" s="184">
        <f t="shared" si="0"/>
        <v>26</v>
      </c>
      <c r="U10" s="194">
        <f>Bhagalpur!W63</f>
        <v>1</v>
      </c>
      <c r="V10" s="186">
        <f>Bhagalpur!X63</f>
        <v>911.2700000000001</v>
      </c>
      <c r="W10" s="189"/>
      <c r="X10" s="5"/>
      <c r="Y10">
        <f t="shared" si="1"/>
        <v>0</v>
      </c>
    </row>
    <row r="11" spans="1:25" ht="54.95" customHeight="1">
      <c r="A11" s="178">
        <v>5</v>
      </c>
      <c r="B11" s="205" t="s">
        <v>36</v>
      </c>
      <c r="C11" s="209" t="s">
        <v>40</v>
      </c>
      <c r="D11" s="175">
        <f>Munger!A129</f>
        <v>59</v>
      </c>
      <c r="E11" s="175">
        <f>Munger!E130</f>
        <v>122</v>
      </c>
      <c r="F11" s="175">
        <f>Munger!J130</f>
        <v>12572.590000000004</v>
      </c>
      <c r="G11" s="173">
        <f>D11-20</f>
        <v>39</v>
      </c>
      <c r="H11" s="177">
        <f>E11-(Munger!E11+Munger!E51+Munger!E61+Munger!E89+Munger!E92+Munger!E95+Munger!E100+Munger!E101+Munger!E102+Munger!E105+Munger!E106+Munger!E107+Munger!E108+Munger!E109+Munger!E116+Munger!E121+Munger!E123+Munger!E124+Munger!E126+Munger!E129)</f>
        <v>83</v>
      </c>
      <c r="I11" s="175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+Munger!J44+Munger!J85+Munger!J18+Munger!J103+Munger!J104+Munger!J110+Munger!J113+Munger!J117+Munger!J127+Munger!J128</f>
        <v>8656.7500000000018</v>
      </c>
      <c r="J11" s="188"/>
      <c r="K11" s="173">
        <f>Munger!O130</f>
        <v>3</v>
      </c>
      <c r="L11" s="173">
        <f>Munger!P130</f>
        <v>16</v>
      </c>
      <c r="M11" s="173">
        <f>Munger!Q130</f>
        <v>4</v>
      </c>
      <c r="N11" s="173">
        <f>Munger!R130</f>
        <v>4</v>
      </c>
      <c r="O11" s="173">
        <f>Munger!S130</f>
        <v>9</v>
      </c>
      <c r="P11" s="173">
        <f>Munger!T130</f>
        <v>3</v>
      </c>
      <c r="Q11" s="173">
        <f>Munger!U130</f>
        <v>1</v>
      </c>
      <c r="R11" s="173">
        <f>Munger!V130</f>
        <v>1</v>
      </c>
      <c r="S11" s="184">
        <f>Munger!N130</f>
        <v>40</v>
      </c>
      <c r="T11" s="184">
        <f t="shared" si="0"/>
        <v>41</v>
      </c>
      <c r="U11" s="184">
        <f>Munger!W130</f>
        <v>2</v>
      </c>
      <c r="V11" s="186">
        <f>Munger!X130</f>
        <v>1501.48</v>
      </c>
      <c r="W11" s="189"/>
      <c r="X11" s="5"/>
      <c r="Y11">
        <f t="shared" si="1"/>
        <v>0</v>
      </c>
    </row>
    <row r="12" spans="1:25" ht="54.95" customHeight="1">
      <c r="A12" s="178">
        <v>6</v>
      </c>
      <c r="B12" s="178" t="s">
        <v>51</v>
      </c>
      <c r="C12" s="209" t="s">
        <v>2369</v>
      </c>
      <c r="D12" s="175">
        <f>Kosi!A97</f>
        <v>38</v>
      </c>
      <c r="E12" s="173">
        <f>Kosi!E98</f>
        <v>90</v>
      </c>
      <c r="F12" s="191">
        <f>Kosi!J98</f>
        <v>10173.64</v>
      </c>
      <c r="G12" s="173">
        <f>D12-5</f>
        <v>33</v>
      </c>
      <c r="H12" s="175">
        <f>E12-(Kosi!E39+Kosi!E72+Kosi!E93+Kosi!E94+Kosi!E95)</f>
        <v>79</v>
      </c>
      <c r="I12" s="182">
        <f>Kosi!J9+Kosi!J14+Kosi!J22+Kosi!J23+Kosi!J34+Kosi!J40+Kosi!J41+Kosi!J42+Kosi!J48+Kosi!J50+Kosi!J51+Kosi!J67+Kosi!J73+Kosi!J79+Kosi!J8+Kosi!J10+Kosi!J16+Kosi!J26+Kosi!J82+Kosi!J85+Kosi!J87+Kosi!J89+Kosi!J90+Kosi!J91+Kosi!J96+Kosi!J97</f>
        <v>6437.579999999999</v>
      </c>
      <c r="J12" s="188"/>
      <c r="K12" s="190">
        <f>Kosi!O98</f>
        <v>3</v>
      </c>
      <c r="L12" s="190">
        <f>Kosi!P98</f>
        <v>7</v>
      </c>
      <c r="M12" s="190">
        <f>Kosi!Q98</f>
        <v>10</v>
      </c>
      <c r="N12" s="190">
        <f>Kosi!R98</f>
        <v>6</v>
      </c>
      <c r="O12" s="190">
        <f>Kosi!S98</f>
        <v>12</v>
      </c>
      <c r="P12" s="190">
        <f>Kosi!T98</f>
        <v>1</v>
      </c>
      <c r="Q12" s="190">
        <f>Kosi!U98</f>
        <v>8</v>
      </c>
      <c r="R12" s="190">
        <f>Kosi!V98</f>
        <v>0</v>
      </c>
      <c r="S12" s="252">
        <f>Kosi!N98</f>
        <v>32</v>
      </c>
      <c r="T12" s="252">
        <f t="shared" si="0"/>
        <v>47</v>
      </c>
      <c r="U12" s="252">
        <f>Kosi!Y98</f>
        <v>0</v>
      </c>
      <c r="V12" s="186">
        <f>Kosi!X98</f>
        <v>1732.4099999999999</v>
      </c>
      <c r="W12" s="189"/>
      <c r="X12" s="5"/>
      <c r="Y12">
        <f t="shared" si="1"/>
        <v>0</v>
      </c>
    </row>
    <row r="13" spans="1:25" ht="54.95" customHeight="1">
      <c r="A13" s="178">
        <v>7</v>
      </c>
      <c r="B13" s="178" t="s">
        <v>33</v>
      </c>
      <c r="C13" s="209" t="s">
        <v>2375</v>
      </c>
      <c r="D13" s="175">
        <f>Purnea!A89</f>
        <v>42</v>
      </c>
      <c r="E13" s="173">
        <f>Purnea!E90</f>
        <v>82</v>
      </c>
      <c r="F13" s="191">
        <f>Purnea!J90</f>
        <v>19701.030000000002</v>
      </c>
      <c r="G13" s="173">
        <f>D13-14</f>
        <v>28</v>
      </c>
      <c r="H13" s="175">
        <f>E13-(Purnea!E33+Purnea!E48+Purnea!E51+Purnea!E70+Purnea!E71+Purnea!E72+Purnea!E74+Purnea!E79+Purnea!E80+Purnea!E81+Purnea!E82+Purnea!E83+Purnea!E84+Purnea!E85)</f>
        <v>59</v>
      </c>
      <c r="I13" s="182">
        <f>Purnea!J26+Purnea!J27+Purnea!J29+Purnea!J30+Purnea!J34+Purnea!J37+Purnea!J39+Purnea!J44+Purnea!J52+Purnea!J56+Purnea!J61+Purnea!J63+Purnea!J64+Purnea!J68+Purnea!J58+Purnea!J8+Purnea!J11+Purnea!J18+Purnea!J25+Purnea!J54+Purnea!J65+Purnea!J89+Purnea!J88+Purnea!J87+Purnea!J86+Purnea!J76+Purnea!J75+Purnea!J73</f>
        <v>6531.59</v>
      </c>
      <c r="J13" s="188"/>
      <c r="K13" s="190">
        <f>Purnea!O90</f>
        <v>6</v>
      </c>
      <c r="L13" s="190">
        <f>Purnea!P90</f>
        <v>10</v>
      </c>
      <c r="M13" s="190">
        <f>Purnea!Q90</f>
        <v>3</v>
      </c>
      <c r="N13" s="190">
        <f>Purnea!R90</f>
        <v>2</v>
      </c>
      <c r="O13" s="190">
        <f>Purnea!S90</f>
        <v>3</v>
      </c>
      <c r="P13" s="190">
        <f>Purnea!T90</f>
        <v>2</v>
      </c>
      <c r="Q13" s="190">
        <f>Purnea!U90</f>
        <v>0</v>
      </c>
      <c r="R13" s="190">
        <f>Purnea!V90</f>
        <v>0</v>
      </c>
      <c r="S13" s="192">
        <f>Purnea!N90</f>
        <v>33</v>
      </c>
      <c r="T13" s="184">
        <f t="shared" ref="T13:T16" si="2">K13+L13+M13+N13+O13+P13+Q13+R13</f>
        <v>26</v>
      </c>
      <c r="U13" s="192">
        <f>Purnea!W90</f>
        <v>0</v>
      </c>
      <c r="V13" s="186">
        <f>Purnea!X90</f>
        <v>396.36</v>
      </c>
      <c r="W13" s="189"/>
      <c r="X13" s="5"/>
      <c r="Y13">
        <f t="shared" si="1"/>
        <v>0</v>
      </c>
    </row>
    <row r="14" spans="1:25" ht="54.95" customHeight="1">
      <c r="A14" s="205">
        <v>8</v>
      </c>
      <c r="B14" s="205" t="s">
        <v>1872</v>
      </c>
      <c r="C14" s="210" t="s">
        <v>2370</v>
      </c>
      <c r="D14" s="7">
        <f>'Tirhut (East)'!A121</f>
        <v>38</v>
      </c>
      <c r="E14" s="188">
        <f>'Tirhut (East)'!E122</f>
        <v>114</v>
      </c>
      <c r="F14" s="7">
        <f>'Tirhut (East)'!J122</f>
        <v>12306.830000000002</v>
      </c>
      <c r="G14" s="188">
        <f>D14-7</f>
        <v>31</v>
      </c>
      <c r="H14" s="214">
        <f>E14-('Tirhut (East)'!E13+'Tirhut (East)'!E17+'Tirhut (East)'!E22+'Tirhut (East)'!E38+'Tirhut (East)'!E70+'Tirhut (East)'!E80+'Tirhut (East)'!E89)</f>
        <v>81</v>
      </c>
      <c r="I14" s="215">
        <f>F14-('Tirhut (East)'!J10+'Tirhut (East)'!J15+'Tirhut (East)'!J19+'Tirhut (East)'!J34+'Tirhut (East)'!J68+'Tirhut (East)'!J72+'Tirhut (East)'!J85)</f>
        <v>8719.5200000000023</v>
      </c>
      <c r="J14" s="188"/>
      <c r="K14" s="188">
        <f>'Tirhut (East)'!O122</f>
        <v>5</v>
      </c>
      <c r="L14" s="188">
        <f>'Tirhut (East)'!P122</f>
        <v>15</v>
      </c>
      <c r="M14" s="188">
        <f>'Tirhut (East)'!Q122</f>
        <v>8</v>
      </c>
      <c r="N14" s="188">
        <f>'Tirhut (East)'!R122</f>
        <v>8</v>
      </c>
      <c r="O14" s="188">
        <f>'Tirhut (East)'!S122</f>
        <v>8</v>
      </c>
      <c r="P14" s="188">
        <f>'Tirhut (East)'!T122</f>
        <v>1</v>
      </c>
      <c r="Q14" s="188">
        <f>'Tirhut (East)'!U122</f>
        <v>6</v>
      </c>
      <c r="R14" s="188">
        <f>'Tirhut (East)'!V122</f>
        <v>2</v>
      </c>
      <c r="S14" s="212">
        <f>'Tirhut (East)'!N122</f>
        <v>28</v>
      </c>
      <c r="T14" s="212">
        <f>K14+L14+M14+N14+O14+P14+Q14+R14</f>
        <v>53</v>
      </c>
      <c r="U14" s="212">
        <f>'Tirhut (East)'!W122</f>
        <v>0</v>
      </c>
      <c r="V14" s="213">
        <f>'Tirhut (East)'!X122</f>
        <v>1472.83</v>
      </c>
      <c r="W14" s="204"/>
      <c r="X14" s="5"/>
      <c r="Y14" s="239">
        <f>H14-S14-T14-U14</f>
        <v>0</v>
      </c>
    </row>
    <row r="15" spans="1:25" ht="54.95" customHeight="1">
      <c r="A15" s="179">
        <v>9</v>
      </c>
      <c r="B15" s="179" t="s">
        <v>1873</v>
      </c>
      <c r="C15" s="211" t="s">
        <v>1899</v>
      </c>
      <c r="D15" s="176">
        <f>'Tirhut (West)'!A110</f>
        <v>48</v>
      </c>
      <c r="E15" s="174">
        <f>'Tirhut (West)'!E111</f>
        <v>103</v>
      </c>
      <c r="F15" s="176">
        <f>'Tirhut (West)'!J111</f>
        <v>11423.810000000001</v>
      </c>
      <c r="G15" s="174">
        <f>D15-6</f>
        <v>42</v>
      </c>
      <c r="H15" s="181">
        <f>E15-('Tirhut (West)'!E71+'Tirhut (West)'!E95+'Tirhut (West)'!E97+'Tirhut (West)'!E98+'Tirhut (West)'!E104+'Tirhut (West)'!E107)</f>
        <v>93</v>
      </c>
      <c r="I15" s="183">
        <f>F15-('Tirhut (West)'!J70)</f>
        <v>11201.980000000001</v>
      </c>
      <c r="J15" s="174"/>
      <c r="K15" s="174">
        <f>'Tirhut (West)'!O111</f>
        <v>0</v>
      </c>
      <c r="L15" s="174">
        <f>'Tirhut (West)'!P111</f>
        <v>16</v>
      </c>
      <c r="M15" s="174">
        <f>'Tirhut (West)'!Q111</f>
        <v>6</v>
      </c>
      <c r="N15" s="174">
        <f>'Tirhut (West)'!R111</f>
        <v>6</v>
      </c>
      <c r="O15" s="174">
        <f>'Tirhut (West)'!S111</f>
        <v>14</v>
      </c>
      <c r="P15" s="174">
        <f>'Tirhut (West)'!T111</f>
        <v>6</v>
      </c>
      <c r="Q15" s="174">
        <f>'Tirhut (West)'!U111</f>
        <v>3</v>
      </c>
      <c r="R15" s="174">
        <f>'Tirhut (West)'!V111</f>
        <v>2</v>
      </c>
      <c r="S15" s="185">
        <f>'Tirhut (West)'!N111</f>
        <v>40</v>
      </c>
      <c r="T15" s="212">
        <f>K15+L15+M15+N15+O15+P15+Q15+R15</f>
        <v>53</v>
      </c>
      <c r="U15" s="185">
        <f>'Tirhut (West)'!W111</f>
        <v>0</v>
      </c>
      <c r="V15" s="187">
        <f>'Tirhut (West)'!X111</f>
        <v>1665.18</v>
      </c>
      <c r="W15" s="203"/>
      <c r="X15" s="5"/>
      <c r="Y15">
        <f t="shared" si="1"/>
        <v>0</v>
      </c>
    </row>
    <row r="16" spans="1:25" ht="54.95" customHeight="1">
      <c r="A16" s="178">
        <v>10</v>
      </c>
      <c r="B16" s="178" t="s">
        <v>37</v>
      </c>
      <c r="C16" s="208" t="s">
        <v>2366</v>
      </c>
      <c r="D16" s="175">
        <f>Darbhanga!A122</f>
        <v>47</v>
      </c>
      <c r="E16" s="173">
        <f>Darbhanga!E123</f>
        <v>115</v>
      </c>
      <c r="F16" s="175">
        <f>Darbhanga!J123</f>
        <v>11094.84</v>
      </c>
      <c r="G16" s="173">
        <f>D16-18</f>
        <v>29</v>
      </c>
      <c r="H16" s="180">
        <f>E16-(Darbhanga!E14+Darbhanga!E18+Darbhanga!E22+Darbhanga!E25+Darbhanga!E30+Darbhanga!E41+Darbhanga!E46+Darbhanga!E50+Darbhanga!E58+Darbhanga!E64+Darbhanga!E67+Darbhanga!E69+Darbhanga!E76+Darbhanga!E80+Darbhanga!E98+Darbhanga!E116+Darbhanga!E117)</f>
        <v>48</v>
      </c>
      <c r="I16" s="182">
        <f>Darbhanga!J19+Darbhanga!J34+Darbhanga!J42+Darbhanga!J51+Darbhanga!J52+Darbhanga!J68+Darbhanga!J81+Darbhanga!J85+Darbhanga!J86+Darbhanga!J89+Darbhanga!J91+Darbhanga!J94+Darbhanga!J99+Darbhanga!J103+Darbhanga!J106+Darbhanga!J107+Darbhanga!J31+Darbhanga!J8+Darbhanga!J84+Darbhanga!J87+Darbhanga!J92+Darbhanga!J109+Darbhanga!J111+Darbhanga!J112+Darbhanga!J113+Darbhanga!J118+Darbhanga!J119+Darbhanga!J121+Darbhanga!J122</f>
        <v>4913.7700000000004</v>
      </c>
      <c r="J16" s="188"/>
      <c r="K16" s="173">
        <f>Darbhanga!O123</f>
        <v>0</v>
      </c>
      <c r="L16" s="173">
        <f>Darbhanga!P123</f>
        <v>4</v>
      </c>
      <c r="M16" s="173">
        <f>Darbhanga!Q123</f>
        <v>9</v>
      </c>
      <c r="N16" s="173">
        <f>Darbhanga!R123</f>
        <v>0</v>
      </c>
      <c r="O16" s="173">
        <f>Darbhanga!S123</f>
        <v>7</v>
      </c>
      <c r="P16" s="173">
        <f>Darbhanga!T123</f>
        <v>4</v>
      </c>
      <c r="Q16" s="173">
        <f>Darbhanga!U123</f>
        <v>3</v>
      </c>
      <c r="R16" s="173">
        <f>Darbhanga!V123</f>
        <v>0</v>
      </c>
      <c r="S16" s="184">
        <f>Darbhanga!N123</f>
        <v>21</v>
      </c>
      <c r="T16" s="184">
        <f t="shared" si="2"/>
        <v>27</v>
      </c>
      <c r="U16" s="184">
        <f>'Tirhut (West)'!W111</f>
        <v>0</v>
      </c>
      <c r="V16" s="186">
        <f>Darbhanga!X123</f>
        <v>902.00999999999988</v>
      </c>
      <c r="W16" s="193"/>
      <c r="X16" s="5"/>
      <c r="Y16">
        <f t="shared" si="1"/>
        <v>0</v>
      </c>
    </row>
    <row r="17" spans="1:25" ht="54.95" customHeight="1">
      <c r="A17" s="178">
        <v>11</v>
      </c>
      <c r="B17" s="178" t="s">
        <v>38</v>
      </c>
      <c r="C17" s="209" t="s">
        <v>1900</v>
      </c>
      <c r="D17" s="175">
        <f>Saran!A81</f>
        <v>38</v>
      </c>
      <c r="E17" s="173">
        <f>Saran!E82</f>
        <v>74</v>
      </c>
      <c r="F17" s="175">
        <f>Saran!J82</f>
        <v>8127.08</v>
      </c>
      <c r="G17" s="173">
        <f>D17-3</f>
        <v>35</v>
      </c>
      <c r="H17" s="175">
        <f>E17-(Saran!E23+Saran!E62+Saran!E68)</f>
        <v>70</v>
      </c>
      <c r="I17" s="173">
        <f>F17-(Saran!J23+Saran!J61+Saran!J68)</f>
        <v>7804.98</v>
      </c>
      <c r="J17" s="188"/>
      <c r="K17" s="173">
        <f>Saran!O82</f>
        <v>7</v>
      </c>
      <c r="L17" s="173">
        <f>Saran!P82</f>
        <v>5</v>
      </c>
      <c r="M17" s="173">
        <f>Saran!Q82</f>
        <v>12</v>
      </c>
      <c r="N17" s="173">
        <f>Saran!R82</f>
        <v>5</v>
      </c>
      <c r="O17" s="173">
        <f>Saran!S82</f>
        <v>10</v>
      </c>
      <c r="P17" s="173">
        <f>Saran!T82</f>
        <v>2</v>
      </c>
      <c r="Q17" s="173">
        <f>Saran!U82</f>
        <v>1</v>
      </c>
      <c r="R17" s="173">
        <f>Saran!V82</f>
        <v>0</v>
      </c>
      <c r="S17" s="184">
        <f>Saran!N82</f>
        <v>28</v>
      </c>
      <c r="T17" s="184">
        <f>K17+L17+M17+N17+O17+P17+Q17+R17</f>
        <v>42</v>
      </c>
      <c r="U17" s="184">
        <f>Saran!W82</f>
        <v>0</v>
      </c>
      <c r="V17" s="186">
        <f>Saran!X82</f>
        <v>1135.82</v>
      </c>
      <c r="W17" s="189"/>
      <c r="X17" s="5"/>
      <c r="Y17">
        <f t="shared" si="1"/>
        <v>0</v>
      </c>
    </row>
    <row r="18" spans="1:25" ht="24" customHeight="1">
      <c r="A18" s="592" t="s">
        <v>1831</v>
      </c>
      <c r="B18" s="593"/>
      <c r="C18" s="593"/>
      <c r="D18" s="9">
        <f>SUM(D7:D17)</f>
        <v>461</v>
      </c>
      <c r="E18" s="9">
        <f t="shared" ref="E18:V18" si="3">SUM(E7:E17)</f>
        <v>993</v>
      </c>
      <c r="F18" s="15">
        <f t="shared" si="3"/>
        <v>112692.55</v>
      </c>
      <c r="G18" s="9">
        <f t="shared" si="3"/>
        <v>367</v>
      </c>
      <c r="H18" s="9">
        <f t="shared" si="3"/>
        <v>767</v>
      </c>
      <c r="I18" s="9">
        <f t="shared" si="3"/>
        <v>78419.070000000007</v>
      </c>
      <c r="J18" s="9">
        <f t="shared" si="3"/>
        <v>0</v>
      </c>
      <c r="K18" s="9">
        <f t="shared" si="3"/>
        <v>30</v>
      </c>
      <c r="L18" s="9">
        <f t="shared" si="3"/>
        <v>117</v>
      </c>
      <c r="M18" s="9">
        <f t="shared" si="3"/>
        <v>87</v>
      </c>
      <c r="N18" s="9">
        <f t="shared" si="3"/>
        <v>56</v>
      </c>
      <c r="O18" s="9">
        <f t="shared" si="3"/>
        <v>119</v>
      </c>
      <c r="P18" s="9">
        <f t="shared" si="3"/>
        <v>31</v>
      </c>
      <c r="Q18" s="9">
        <f t="shared" si="3"/>
        <v>28</v>
      </c>
      <c r="R18" s="9">
        <f t="shared" si="3"/>
        <v>6</v>
      </c>
      <c r="S18" s="251">
        <f>S7+S8+S9+S10+S11+S12+S13+S14+S15+S16+S17</f>
        <v>289</v>
      </c>
      <c r="T18" s="9">
        <f t="shared" si="3"/>
        <v>474</v>
      </c>
      <c r="U18" s="9">
        <f>SUM(U7:U17)</f>
        <v>3</v>
      </c>
      <c r="V18" s="15">
        <f t="shared" si="3"/>
        <v>13993.86</v>
      </c>
      <c r="W18" s="8"/>
      <c r="Y18">
        <f t="shared" si="1"/>
        <v>1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36" right="0.118110236220472" top="0.5" bottom="0.44" header="0.118110236220472" footer="0.118110236220472"/>
  <pageSetup paperSize="9" scale="91" orientation="landscape" r:id="rId1"/>
  <ignoredErrors>
    <ignoredError sqref="G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111"/>
  <sheetViews>
    <sheetView showGridLines="0" view="pageBreakPreview" zoomScale="87" zoomScaleSheetLayoutView="87" workbookViewId="0">
      <pane xSplit="4" ySplit="7" topLeftCell="E98" activePane="bottomRight" state="frozen"/>
      <selection pane="topRight" activeCell="E1" sqref="E1"/>
      <selection pane="bottomLeft" activeCell="A8" sqref="A8"/>
      <selection pane="bottomRight" activeCell="X106" sqref="X106"/>
    </sheetView>
  </sheetViews>
  <sheetFormatPr defaultRowHeight="15"/>
  <cols>
    <col min="1" max="1" width="3" style="11" customWidth="1"/>
    <col min="2" max="2" width="9.5703125" style="11" customWidth="1"/>
    <col min="3" max="3" width="15.42578125" customWidth="1"/>
    <col min="4" max="4" width="12.140625" style="37" customWidth="1"/>
    <col min="5" max="5" width="3.140625" style="11" customWidth="1"/>
    <col min="6" max="6" width="31.7109375" customWidth="1"/>
    <col min="7" max="7" width="24.140625" style="155" customWidth="1"/>
    <col min="8" max="8" width="13.140625" hidden="1" customWidth="1"/>
    <col min="9" max="9" width="8.42578125" hidden="1" customWidth="1"/>
    <col min="10" max="10" width="9.28515625" style="360" customWidth="1"/>
    <col min="11" max="11" width="9.28515625" style="11" hidden="1" customWidth="1"/>
    <col min="12" max="12" width="5.85546875" hidden="1" customWidth="1"/>
    <col min="13" max="13" width="10.85546875" style="12" customWidth="1"/>
    <col min="14" max="14" width="3.28515625" style="11" hidden="1" customWidth="1"/>
    <col min="15" max="23" width="5.7109375" customWidth="1"/>
    <col min="24" max="24" width="7.85546875" customWidth="1"/>
    <col min="25" max="25" width="15" customWidth="1"/>
  </cols>
  <sheetData>
    <row r="1" spans="1:25">
      <c r="A1" s="737" t="s">
        <v>18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5" ht="16.5" customHeight="1">
      <c r="A2" s="738" t="str">
        <f>'Patna (West)'!A2</f>
        <v>Progress Report for the construction of SSS ( Sanc. Year 2012 - 13 )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905"/>
    </row>
    <row r="3" spans="1:25">
      <c r="A3" s="652" t="s">
        <v>1880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4"/>
      <c r="X3" s="655" t="str">
        <f>Summary!V3</f>
        <v>Date:-31.01.2015</v>
      </c>
      <c r="Y3" s="656"/>
    </row>
    <row r="4" spans="1:25" ht="15" customHeight="1">
      <c r="A4" s="906" t="s">
        <v>46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6"/>
    </row>
    <row r="5" spans="1:25" ht="18" customHeight="1">
      <c r="A5" s="642" t="s">
        <v>0</v>
      </c>
      <c r="B5" s="642" t="s">
        <v>1</v>
      </c>
      <c r="C5" s="719" t="s">
        <v>2</v>
      </c>
      <c r="D5" s="719" t="s">
        <v>3</v>
      </c>
      <c r="E5" s="642" t="s">
        <v>0</v>
      </c>
      <c r="F5" s="719" t="s">
        <v>4</v>
      </c>
      <c r="G5" s="719" t="s">
        <v>5</v>
      </c>
      <c r="H5" s="642" t="s">
        <v>5</v>
      </c>
      <c r="I5" s="642" t="s">
        <v>211</v>
      </c>
      <c r="J5" s="663" t="s">
        <v>210</v>
      </c>
      <c r="K5" s="642" t="s">
        <v>31</v>
      </c>
      <c r="L5" s="642" t="s">
        <v>19</v>
      </c>
      <c r="M5" s="642" t="s">
        <v>32</v>
      </c>
      <c r="N5" s="791" t="s">
        <v>15</v>
      </c>
      <c r="O5" s="792"/>
      <c r="P5" s="792"/>
      <c r="Q5" s="792"/>
      <c r="R5" s="792"/>
      <c r="S5" s="792"/>
      <c r="T5" s="792"/>
      <c r="U5" s="792"/>
      <c r="V5" s="792"/>
      <c r="W5" s="793"/>
      <c r="X5" s="642" t="s">
        <v>20</v>
      </c>
      <c r="Y5" s="912" t="s">
        <v>13</v>
      </c>
    </row>
    <row r="6" spans="1:25" ht="29.25" customHeight="1">
      <c r="A6" s="643"/>
      <c r="B6" s="643"/>
      <c r="C6" s="720"/>
      <c r="D6" s="720"/>
      <c r="E6" s="643"/>
      <c r="F6" s="720"/>
      <c r="G6" s="720"/>
      <c r="H6" s="643"/>
      <c r="I6" s="643"/>
      <c r="J6" s="664"/>
      <c r="K6" s="643"/>
      <c r="L6" s="643"/>
      <c r="M6" s="643"/>
      <c r="N6" s="821" t="s">
        <v>6</v>
      </c>
      <c r="O6" s="934" t="s">
        <v>14</v>
      </c>
      <c r="P6" s="936" t="s">
        <v>9</v>
      </c>
      <c r="Q6" s="642" t="s">
        <v>8</v>
      </c>
      <c r="R6" s="938" t="s">
        <v>16</v>
      </c>
      <c r="S6" s="939"/>
      <c r="T6" s="940" t="s">
        <v>17</v>
      </c>
      <c r="U6" s="941"/>
      <c r="V6" s="942" t="s">
        <v>12</v>
      </c>
      <c r="W6" s="942" t="s">
        <v>7</v>
      </c>
      <c r="X6" s="643"/>
      <c r="Y6" s="913"/>
    </row>
    <row r="7" spans="1:25" ht="27.75" customHeight="1">
      <c r="A7" s="644"/>
      <c r="B7" s="644"/>
      <c r="C7" s="721"/>
      <c r="D7" s="721"/>
      <c r="E7" s="644"/>
      <c r="F7" s="721"/>
      <c r="G7" s="721"/>
      <c r="H7" s="644"/>
      <c r="I7" s="644"/>
      <c r="J7" s="665"/>
      <c r="K7" s="644"/>
      <c r="L7" s="644"/>
      <c r="M7" s="644"/>
      <c r="N7" s="822"/>
      <c r="O7" s="935"/>
      <c r="P7" s="937"/>
      <c r="Q7" s="644"/>
      <c r="R7" s="67" t="s">
        <v>10</v>
      </c>
      <c r="S7" s="67" t="s">
        <v>11</v>
      </c>
      <c r="T7" s="67" t="s">
        <v>10</v>
      </c>
      <c r="U7" s="67" t="s">
        <v>11</v>
      </c>
      <c r="V7" s="943"/>
      <c r="W7" s="943"/>
      <c r="X7" s="644"/>
      <c r="Y7" s="914"/>
    </row>
    <row r="8" spans="1:25" s="10" customFormat="1" ht="30" customHeight="1">
      <c r="A8" s="690">
        <v>1</v>
      </c>
      <c r="B8" s="768" t="s">
        <v>1025</v>
      </c>
      <c r="C8" s="920" t="s">
        <v>978</v>
      </c>
      <c r="D8" s="926" t="s">
        <v>1592</v>
      </c>
      <c r="E8" s="63">
        <v>1</v>
      </c>
      <c r="F8" s="66" t="s">
        <v>1024</v>
      </c>
      <c r="G8" s="929" t="s">
        <v>1897</v>
      </c>
      <c r="H8" s="890"/>
      <c r="I8" s="875"/>
      <c r="J8" s="923">
        <v>328.4</v>
      </c>
      <c r="K8" s="64"/>
      <c r="L8" s="64"/>
      <c r="M8" s="679" t="s">
        <v>206</v>
      </c>
      <c r="N8" s="151">
        <v>1</v>
      </c>
      <c r="O8" s="136"/>
      <c r="P8" s="136"/>
      <c r="Q8" s="136"/>
      <c r="R8" s="136"/>
      <c r="S8" s="136"/>
      <c r="T8" s="136"/>
      <c r="U8" s="136"/>
      <c r="V8" s="136"/>
      <c r="W8" s="136"/>
      <c r="X8" s="917"/>
      <c r="Y8" s="64"/>
    </row>
    <row r="9" spans="1:25" s="10" customFormat="1" ht="30" customHeight="1">
      <c r="A9" s="772"/>
      <c r="B9" s="773"/>
      <c r="C9" s="921"/>
      <c r="D9" s="927"/>
      <c r="E9" s="63">
        <v>2</v>
      </c>
      <c r="F9" s="66" t="s">
        <v>1023</v>
      </c>
      <c r="G9" s="930"/>
      <c r="H9" s="891"/>
      <c r="I9" s="876"/>
      <c r="J9" s="924"/>
      <c r="K9" s="64"/>
      <c r="L9" s="64"/>
      <c r="M9" s="797"/>
      <c r="N9" s="151">
        <v>1</v>
      </c>
      <c r="O9" s="136"/>
      <c r="P9" s="136"/>
      <c r="Q9" s="136"/>
      <c r="R9" s="136"/>
      <c r="S9" s="136"/>
      <c r="T9" s="136"/>
      <c r="U9" s="136"/>
      <c r="V9" s="136"/>
      <c r="W9" s="136"/>
      <c r="X9" s="918"/>
      <c r="Y9" s="64"/>
    </row>
    <row r="10" spans="1:25" s="10" customFormat="1" ht="30" customHeight="1">
      <c r="A10" s="757"/>
      <c r="B10" s="769"/>
      <c r="C10" s="922"/>
      <c r="D10" s="928"/>
      <c r="E10" s="63">
        <v>3</v>
      </c>
      <c r="F10" s="66" t="s">
        <v>1022</v>
      </c>
      <c r="G10" s="931"/>
      <c r="H10" s="892"/>
      <c r="I10" s="877"/>
      <c r="J10" s="925"/>
      <c r="K10" s="64"/>
      <c r="L10" s="64"/>
      <c r="M10" s="798"/>
      <c r="N10" s="151">
        <v>1</v>
      </c>
      <c r="O10" s="136"/>
      <c r="P10" s="136"/>
      <c r="Q10" s="136"/>
      <c r="R10" s="136"/>
      <c r="S10" s="136"/>
      <c r="T10" s="136"/>
      <c r="U10" s="136"/>
      <c r="V10" s="136"/>
      <c r="W10" s="136"/>
      <c r="X10" s="919"/>
      <c r="Y10" s="64"/>
    </row>
    <row r="11" spans="1:25" s="10" customFormat="1" ht="30" customHeight="1">
      <c r="A11" s="690">
        <v>2</v>
      </c>
      <c r="B11" s="768" t="s">
        <v>1021</v>
      </c>
      <c r="C11" s="920" t="s">
        <v>978</v>
      </c>
      <c r="D11" s="951" t="s">
        <v>1593</v>
      </c>
      <c r="E11" s="72">
        <v>1</v>
      </c>
      <c r="F11" s="66" t="s">
        <v>1020</v>
      </c>
      <c r="G11" s="692" t="s">
        <v>1654</v>
      </c>
      <c r="H11" s="890"/>
      <c r="I11" s="875"/>
      <c r="J11" s="923">
        <v>218.19</v>
      </c>
      <c r="K11" s="64"/>
      <c r="L11" s="64"/>
      <c r="M11" s="679" t="s">
        <v>206</v>
      </c>
      <c r="N11" s="151"/>
      <c r="O11" s="137"/>
      <c r="P11" s="137"/>
      <c r="Q11" s="137"/>
      <c r="R11" s="137">
        <v>1</v>
      </c>
      <c r="S11" s="136"/>
      <c r="T11" s="136"/>
      <c r="U11" s="136"/>
      <c r="V11" s="136"/>
      <c r="W11" s="136"/>
      <c r="X11" s="869">
        <v>44.68</v>
      </c>
      <c r="Y11" s="64"/>
    </row>
    <row r="12" spans="1:25" s="10" customFormat="1" ht="30" customHeight="1">
      <c r="A12" s="757"/>
      <c r="B12" s="769"/>
      <c r="C12" s="922"/>
      <c r="D12" s="928"/>
      <c r="E12" s="72">
        <v>2</v>
      </c>
      <c r="F12" s="66" t="s">
        <v>1019</v>
      </c>
      <c r="G12" s="932"/>
      <c r="H12" s="892"/>
      <c r="I12" s="877"/>
      <c r="J12" s="925"/>
      <c r="K12" s="64"/>
      <c r="L12" s="64"/>
      <c r="M12" s="798"/>
      <c r="N12" s="151"/>
      <c r="O12" s="137"/>
      <c r="P12" s="137"/>
      <c r="Q12" s="137"/>
      <c r="R12" s="137">
        <v>1</v>
      </c>
      <c r="S12" s="136"/>
      <c r="T12" s="136"/>
      <c r="U12" s="136"/>
      <c r="V12" s="136"/>
      <c r="W12" s="136"/>
      <c r="X12" s="871"/>
      <c r="Y12" s="232"/>
    </row>
    <row r="13" spans="1:25" s="10" customFormat="1" ht="30" customHeight="1">
      <c r="A13" s="690">
        <v>3</v>
      </c>
      <c r="B13" s="768" t="s">
        <v>1018</v>
      </c>
      <c r="C13" s="920" t="s">
        <v>978</v>
      </c>
      <c r="D13" s="926" t="s">
        <v>1594</v>
      </c>
      <c r="E13" s="72">
        <v>1</v>
      </c>
      <c r="F13" s="66" t="s">
        <v>1017</v>
      </c>
      <c r="G13" s="692" t="s">
        <v>1655</v>
      </c>
      <c r="H13" s="890"/>
      <c r="I13" s="875"/>
      <c r="J13" s="923">
        <v>326.11</v>
      </c>
      <c r="K13" s="64"/>
      <c r="L13" s="64"/>
      <c r="M13" s="679" t="s">
        <v>206</v>
      </c>
      <c r="N13" s="151"/>
      <c r="O13" s="137"/>
      <c r="P13" s="137"/>
      <c r="Q13" s="137"/>
      <c r="R13" s="137"/>
      <c r="S13" s="137"/>
      <c r="T13" s="137"/>
      <c r="U13" s="137"/>
      <c r="V13" s="137">
        <v>1</v>
      </c>
      <c r="W13" s="136"/>
      <c r="X13" s="869">
        <v>198.2</v>
      </c>
      <c r="Y13" s="233"/>
    </row>
    <row r="14" spans="1:25" s="10" customFormat="1" ht="30" customHeight="1">
      <c r="A14" s="772"/>
      <c r="B14" s="773"/>
      <c r="C14" s="921"/>
      <c r="D14" s="927"/>
      <c r="E14" s="72">
        <v>2</v>
      </c>
      <c r="F14" s="66" t="s">
        <v>1016</v>
      </c>
      <c r="G14" s="933"/>
      <c r="H14" s="891"/>
      <c r="I14" s="876"/>
      <c r="J14" s="924"/>
      <c r="K14" s="64"/>
      <c r="L14" s="64"/>
      <c r="M14" s="797"/>
      <c r="N14" s="151"/>
      <c r="O14" s="137"/>
      <c r="P14" s="137"/>
      <c r="Q14" s="137"/>
      <c r="R14" s="137"/>
      <c r="S14" s="137"/>
      <c r="T14" s="137"/>
      <c r="U14" s="137">
        <v>1</v>
      </c>
      <c r="V14" s="136"/>
      <c r="W14" s="136"/>
      <c r="X14" s="870"/>
      <c r="Y14" s="233"/>
    </row>
    <row r="15" spans="1:25" s="10" customFormat="1" ht="30" customHeight="1">
      <c r="A15" s="757"/>
      <c r="B15" s="769"/>
      <c r="C15" s="922"/>
      <c r="D15" s="928"/>
      <c r="E15" s="72">
        <v>3</v>
      </c>
      <c r="F15" s="66" t="s">
        <v>1015</v>
      </c>
      <c r="G15" s="932"/>
      <c r="H15" s="892"/>
      <c r="I15" s="877"/>
      <c r="J15" s="925"/>
      <c r="K15" s="64"/>
      <c r="L15" s="64"/>
      <c r="M15" s="798"/>
      <c r="N15" s="151"/>
      <c r="O15" s="137"/>
      <c r="P15" s="137"/>
      <c r="Q15" s="137"/>
      <c r="R15" s="137"/>
      <c r="S15" s="137"/>
      <c r="T15" s="137"/>
      <c r="U15" s="137"/>
      <c r="V15" s="137">
        <v>1</v>
      </c>
      <c r="W15" s="136"/>
      <c r="X15" s="871"/>
      <c r="Y15" s="64"/>
    </row>
    <row r="16" spans="1:25" s="10" customFormat="1" ht="30" customHeight="1">
      <c r="A16" s="690">
        <v>4</v>
      </c>
      <c r="B16" s="768" t="s">
        <v>1014</v>
      </c>
      <c r="C16" s="920" t="s">
        <v>978</v>
      </c>
      <c r="D16" s="951" t="s">
        <v>1595</v>
      </c>
      <c r="E16" s="72">
        <v>1</v>
      </c>
      <c r="F16" s="66" t="s">
        <v>1013</v>
      </c>
      <c r="G16" s="692" t="s">
        <v>1656</v>
      </c>
      <c r="H16" s="890"/>
      <c r="I16" s="875"/>
      <c r="J16" s="923">
        <v>218.7</v>
      </c>
      <c r="K16" s="64"/>
      <c r="L16" s="64"/>
      <c r="M16" s="679" t="s">
        <v>206</v>
      </c>
      <c r="N16" s="151">
        <v>1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64"/>
    </row>
    <row r="17" spans="1:25" s="10" customFormat="1" ht="30" customHeight="1">
      <c r="A17" s="757"/>
      <c r="B17" s="769"/>
      <c r="C17" s="922"/>
      <c r="D17" s="928"/>
      <c r="E17" s="72">
        <v>2</v>
      </c>
      <c r="F17" s="66" t="s">
        <v>919</v>
      </c>
      <c r="G17" s="932"/>
      <c r="H17" s="892"/>
      <c r="I17" s="877"/>
      <c r="J17" s="925"/>
      <c r="K17" s="64"/>
      <c r="L17" s="64"/>
      <c r="M17" s="798"/>
      <c r="N17" s="151">
        <v>1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64"/>
    </row>
    <row r="18" spans="1:25" s="10" customFormat="1" ht="30" customHeight="1">
      <c r="A18" s="71">
        <v>5</v>
      </c>
      <c r="B18" s="74" t="s">
        <v>1012</v>
      </c>
      <c r="C18" s="216" t="s">
        <v>978</v>
      </c>
      <c r="D18" s="336" t="s">
        <v>1596</v>
      </c>
      <c r="E18" s="72">
        <v>1</v>
      </c>
      <c r="F18" s="66" t="s">
        <v>1011</v>
      </c>
      <c r="G18" s="196" t="s">
        <v>1657</v>
      </c>
      <c r="H18" s="81"/>
      <c r="I18" s="80"/>
      <c r="J18" s="359">
        <v>111.41</v>
      </c>
      <c r="K18" s="64"/>
      <c r="L18" s="64"/>
      <c r="M18" s="75" t="s">
        <v>206</v>
      </c>
      <c r="N18" s="151">
        <v>1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64"/>
    </row>
    <row r="19" spans="1:25" s="10" customFormat="1" ht="38.25" customHeight="1">
      <c r="A19" s="71">
        <v>6</v>
      </c>
      <c r="B19" s="74" t="s">
        <v>1010</v>
      </c>
      <c r="C19" s="216" t="s">
        <v>978</v>
      </c>
      <c r="D19" s="336" t="s">
        <v>1597</v>
      </c>
      <c r="E19" s="72">
        <v>1</v>
      </c>
      <c r="F19" s="66" t="s">
        <v>1009</v>
      </c>
      <c r="G19" s="196" t="s">
        <v>1658</v>
      </c>
      <c r="H19" s="81"/>
      <c r="I19" s="80"/>
      <c r="J19" s="359">
        <v>109.83</v>
      </c>
      <c r="K19" s="64"/>
      <c r="L19" s="64"/>
      <c r="M19" s="75" t="s">
        <v>206</v>
      </c>
      <c r="N19" s="151"/>
      <c r="O19" s="137"/>
      <c r="P19" s="137">
        <v>1</v>
      </c>
      <c r="Q19" s="136"/>
      <c r="R19" s="136"/>
      <c r="S19" s="136"/>
      <c r="T19" s="136"/>
      <c r="U19" s="136"/>
      <c r="V19" s="136"/>
      <c r="W19" s="136"/>
      <c r="X19" s="136"/>
      <c r="Y19" s="64"/>
    </row>
    <row r="20" spans="1:25" s="10" customFormat="1" ht="30" customHeight="1">
      <c r="A20" s="71">
        <v>7</v>
      </c>
      <c r="B20" s="74" t="s">
        <v>1008</v>
      </c>
      <c r="C20" s="216" t="s">
        <v>978</v>
      </c>
      <c r="D20" s="217" t="s">
        <v>1598</v>
      </c>
      <c r="E20" s="72">
        <v>1</v>
      </c>
      <c r="F20" s="66" t="s">
        <v>1007</v>
      </c>
      <c r="G20" s="196" t="s">
        <v>1659</v>
      </c>
      <c r="H20" s="81"/>
      <c r="I20" s="80"/>
      <c r="J20" s="359">
        <v>105.25</v>
      </c>
      <c r="K20" s="64"/>
      <c r="L20" s="64"/>
      <c r="M20" s="75" t="s">
        <v>206</v>
      </c>
      <c r="N20" s="151"/>
      <c r="O20" s="137"/>
      <c r="P20" s="137"/>
      <c r="Q20" s="137"/>
      <c r="R20" s="137"/>
      <c r="S20" s="137">
        <v>1</v>
      </c>
      <c r="T20" s="136"/>
      <c r="U20" s="136"/>
      <c r="V20" s="136"/>
      <c r="W20" s="136"/>
      <c r="X20" s="225">
        <v>37.69</v>
      </c>
      <c r="Y20" s="233" t="s">
        <v>1887</v>
      </c>
    </row>
    <row r="21" spans="1:25" s="10" customFormat="1" ht="30" customHeight="1">
      <c r="A21" s="71">
        <v>8</v>
      </c>
      <c r="B21" s="74" t="s">
        <v>1006</v>
      </c>
      <c r="C21" s="216" t="s">
        <v>978</v>
      </c>
      <c r="D21" s="217" t="s">
        <v>1599</v>
      </c>
      <c r="E21" s="72">
        <v>1</v>
      </c>
      <c r="F21" s="66" t="s">
        <v>1005</v>
      </c>
      <c r="G21" s="196" t="s">
        <v>1660</v>
      </c>
      <c r="H21" s="81"/>
      <c r="I21" s="80"/>
      <c r="J21" s="359">
        <v>109.98</v>
      </c>
      <c r="K21" s="64"/>
      <c r="L21" s="64"/>
      <c r="M21" s="75" t="s">
        <v>206</v>
      </c>
      <c r="N21" s="151"/>
      <c r="O21" s="137"/>
      <c r="P21" s="137">
        <v>1</v>
      </c>
      <c r="Q21" s="136"/>
      <c r="R21" s="136"/>
      <c r="S21" s="136"/>
      <c r="T21" s="136"/>
      <c r="U21" s="136"/>
      <c r="V21" s="136"/>
      <c r="W21" s="136"/>
      <c r="X21" s="136"/>
      <c r="Y21" s="64"/>
    </row>
    <row r="22" spans="1:25" s="10" customFormat="1" ht="30" customHeight="1">
      <c r="A22" s="71">
        <v>9</v>
      </c>
      <c r="B22" s="74" t="s">
        <v>1004</v>
      </c>
      <c r="C22" s="216" t="s">
        <v>978</v>
      </c>
      <c r="D22" s="217" t="s">
        <v>1600</v>
      </c>
      <c r="E22" s="72">
        <v>1</v>
      </c>
      <c r="F22" s="66" t="s">
        <v>1003</v>
      </c>
      <c r="G22" s="196" t="s">
        <v>1661</v>
      </c>
      <c r="H22" s="81"/>
      <c r="I22" s="80"/>
      <c r="J22" s="359">
        <v>109.1</v>
      </c>
      <c r="K22" s="64"/>
      <c r="L22" s="64"/>
      <c r="M22" s="75" t="s">
        <v>206</v>
      </c>
      <c r="N22" s="151"/>
      <c r="O22" s="137"/>
      <c r="P22" s="137">
        <v>1</v>
      </c>
      <c r="Q22" s="136"/>
      <c r="R22" s="136"/>
      <c r="S22" s="136"/>
      <c r="T22" s="136"/>
      <c r="U22" s="136"/>
      <c r="V22" s="136"/>
      <c r="W22" s="136"/>
      <c r="X22" s="225">
        <v>29.71</v>
      </c>
      <c r="Y22" s="233"/>
    </row>
    <row r="23" spans="1:25" s="10" customFormat="1" ht="30" customHeight="1">
      <c r="A23" s="71">
        <v>10</v>
      </c>
      <c r="B23" s="74" t="s">
        <v>1002</v>
      </c>
      <c r="C23" s="216" t="s">
        <v>978</v>
      </c>
      <c r="D23" s="217" t="s">
        <v>1601</v>
      </c>
      <c r="E23" s="72">
        <v>1</v>
      </c>
      <c r="F23" s="66" t="s">
        <v>1001</v>
      </c>
      <c r="G23" s="196" t="s">
        <v>1662</v>
      </c>
      <c r="H23" s="81"/>
      <c r="I23" s="80"/>
      <c r="J23" s="359">
        <v>110.03</v>
      </c>
      <c r="K23" s="64"/>
      <c r="L23" s="64"/>
      <c r="M23" s="75" t="s">
        <v>206</v>
      </c>
      <c r="N23" s="151"/>
      <c r="O23" s="137"/>
      <c r="P23" s="137"/>
      <c r="Q23" s="137"/>
      <c r="R23" s="137"/>
      <c r="S23" s="137"/>
      <c r="T23" s="137">
        <v>1</v>
      </c>
      <c r="U23" s="136"/>
      <c r="V23" s="136"/>
      <c r="W23" s="136"/>
      <c r="X23" s="225">
        <v>60.05</v>
      </c>
      <c r="Y23" s="64"/>
    </row>
    <row r="24" spans="1:25" s="10" customFormat="1" ht="30" customHeight="1">
      <c r="A24" s="71">
        <v>11</v>
      </c>
      <c r="B24" s="74" t="s">
        <v>1000</v>
      </c>
      <c r="C24" s="216" t="s">
        <v>978</v>
      </c>
      <c r="D24" s="217" t="s">
        <v>1602</v>
      </c>
      <c r="E24" s="72">
        <v>1</v>
      </c>
      <c r="F24" s="66" t="s">
        <v>999</v>
      </c>
      <c r="G24" s="196" t="s">
        <v>1661</v>
      </c>
      <c r="H24" s="81"/>
      <c r="I24" s="80"/>
      <c r="J24" s="359">
        <v>108.82</v>
      </c>
      <c r="K24" s="64"/>
      <c r="L24" s="64"/>
      <c r="M24" s="75" t="s">
        <v>206</v>
      </c>
      <c r="N24" s="151"/>
      <c r="O24" s="137"/>
      <c r="P24" s="137"/>
      <c r="Q24" s="137"/>
      <c r="R24" s="137"/>
      <c r="S24" s="137"/>
      <c r="T24" s="137"/>
      <c r="U24" s="137">
        <v>1</v>
      </c>
      <c r="V24" s="136"/>
      <c r="W24" s="136"/>
      <c r="X24" s="225">
        <v>64.86</v>
      </c>
      <c r="Y24" s="64"/>
    </row>
    <row r="25" spans="1:25" s="10" customFormat="1" ht="30" customHeight="1">
      <c r="A25" s="690">
        <v>12</v>
      </c>
      <c r="B25" s="768" t="s">
        <v>998</v>
      </c>
      <c r="C25" s="920" t="s">
        <v>978</v>
      </c>
      <c r="D25" s="952" t="s">
        <v>1603</v>
      </c>
      <c r="E25" s="72">
        <v>1</v>
      </c>
      <c r="F25" s="66" t="s">
        <v>997</v>
      </c>
      <c r="G25" s="945" t="s">
        <v>1929</v>
      </c>
      <c r="H25" s="890"/>
      <c r="I25" s="875"/>
      <c r="J25" s="923">
        <v>219.01</v>
      </c>
      <c r="K25" s="64"/>
      <c r="L25" s="64"/>
      <c r="M25" s="679" t="s">
        <v>206</v>
      </c>
      <c r="N25" s="151"/>
      <c r="O25" s="137"/>
      <c r="P25" s="137">
        <v>1</v>
      </c>
      <c r="Q25" s="136"/>
      <c r="R25" s="136"/>
      <c r="S25" s="136"/>
      <c r="T25" s="136"/>
      <c r="U25" s="136"/>
      <c r="V25" s="136"/>
      <c r="W25" s="136"/>
      <c r="X25" s="869">
        <v>25.55</v>
      </c>
      <c r="Y25" s="64"/>
    </row>
    <row r="26" spans="1:25" s="10" customFormat="1" ht="30" customHeight="1">
      <c r="A26" s="757"/>
      <c r="B26" s="769"/>
      <c r="C26" s="922"/>
      <c r="D26" s="928"/>
      <c r="E26" s="72">
        <v>2</v>
      </c>
      <c r="F26" s="66" t="s">
        <v>996</v>
      </c>
      <c r="G26" s="946"/>
      <c r="H26" s="892"/>
      <c r="I26" s="877"/>
      <c r="J26" s="925"/>
      <c r="K26" s="64"/>
      <c r="L26" s="64"/>
      <c r="M26" s="798"/>
      <c r="N26" s="151"/>
      <c r="O26" s="137"/>
      <c r="P26" s="137">
        <v>1</v>
      </c>
      <c r="Q26" s="136"/>
      <c r="R26" s="136"/>
      <c r="S26" s="136"/>
      <c r="T26" s="136"/>
      <c r="U26" s="136"/>
      <c r="V26" s="136"/>
      <c r="W26" s="136"/>
      <c r="X26" s="871"/>
      <c r="Y26" s="64"/>
    </row>
    <row r="27" spans="1:25" s="10" customFormat="1" ht="30" customHeight="1">
      <c r="A27" s="71">
        <v>13</v>
      </c>
      <c r="B27" s="74" t="s">
        <v>995</v>
      </c>
      <c r="C27" s="216" t="s">
        <v>978</v>
      </c>
      <c r="D27" s="217" t="s">
        <v>1604</v>
      </c>
      <c r="E27" s="72">
        <v>1</v>
      </c>
      <c r="F27" s="66" t="s">
        <v>994</v>
      </c>
      <c r="G27" s="196" t="s">
        <v>1663</v>
      </c>
      <c r="H27" s="81"/>
      <c r="I27" s="80"/>
      <c r="J27" s="359">
        <v>110.53</v>
      </c>
      <c r="K27" s="64"/>
      <c r="L27" s="64"/>
      <c r="M27" s="75" t="s">
        <v>206</v>
      </c>
      <c r="N27" s="151"/>
      <c r="O27" s="137"/>
      <c r="P27" s="137">
        <v>1</v>
      </c>
      <c r="Q27" s="136"/>
      <c r="R27" s="136"/>
      <c r="S27" s="136"/>
      <c r="T27" s="136"/>
      <c r="U27" s="136"/>
      <c r="V27" s="136"/>
      <c r="W27" s="136"/>
      <c r="X27" s="136"/>
      <c r="Y27" s="64"/>
    </row>
    <row r="28" spans="1:25" s="10" customFormat="1" ht="30" customHeight="1">
      <c r="A28" s="690">
        <v>14</v>
      </c>
      <c r="B28" s="768" t="s">
        <v>993</v>
      </c>
      <c r="C28" s="920" t="s">
        <v>978</v>
      </c>
      <c r="D28" s="952" t="s">
        <v>1605</v>
      </c>
      <c r="E28" s="72">
        <v>1</v>
      </c>
      <c r="F28" s="66" t="s">
        <v>992</v>
      </c>
      <c r="G28" s="692" t="s">
        <v>1664</v>
      </c>
      <c r="H28" s="890"/>
      <c r="I28" s="875"/>
      <c r="J28" s="923">
        <v>335.31</v>
      </c>
      <c r="K28" s="64"/>
      <c r="L28" s="64"/>
      <c r="M28" s="679" t="s">
        <v>206</v>
      </c>
      <c r="N28" s="151">
        <v>1</v>
      </c>
      <c r="O28" s="136"/>
      <c r="P28" s="136"/>
      <c r="Q28" s="136"/>
      <c r="R28" s="136"/>
      <c r="S28" s="136"/>
      <c r="T28" s="136"/>
      <c r="U28" s="136"/>
      <c r="V28" s="136"/>
      <c r="W28" s="136"/>
      <c r="X28" s="869">
        <v>37.409999999999997</v>
      </c>
      <c r="Y28" s="64"/>
    </row>
    <row r="29" spans="1:25" s="10" customFormat="1" ht="30" customHeight="1">
      <c r="A29" s="772"/>
      <c r="B29" s="773"/>
      <c r="C29" s="921"/>
      <c r="D29" s="927"/>
      <c r="E29" s="72">
        <v>2</v>
      </c>
      <c r="F29" s="66" t="s">
        <v>991</v>
      </c>
      <c r="G29" s="933"/>
      <c r="H29" s="891"/>
      <c r="I29" s="876"/>
      <c r="J29" s="924"/>
      <c r="K29" s="64"/>
      <c r="L29" s="64"/>
      <c r="M29" s="797"/>
      <c r="N29" s="151">
        <v>1</v>
      </c>
      <c r="O29" s="136"/>
      <c r="P29" s="136"/>
      <c r="Q29" s="136"/>
      <c r="R29" s="136"/>
      <c r="S29" s="136"/>
      <c r="T29" s="136"/>
      <c r="U29" s="136"/>
      <c r="V29" s="136"/>
      <c r="W29" s="136"/>
      <c r="X29" s="870"/>
      <c r="Y29" s="64"/>
    </row>
    <row r="30" spans="1:25" s="10" customFormat="1" ht="30" customHeight="1">
      <c r="A30" s="757"/>
      <c r="B30" s="769"/>
      <c r="C30" s="922"/>
      <c r="D30" s="928"/>
      <c r="E30" s="72">
        <v>3</v>
      </c>
      <c r="F30" s="66" t="s">
        <v>990</v>
      </c>
      <c r="G30" s="932"/>
      <c r="H30" s="892"/>
      <c r="I30" s="877"/>
      <c r="J30" s="925"/>
      <c r="K30" s="64"/>
      <c r="L30" s="64"/>
      <c r="M30" s="798"/>
      <c r="N30" s="151"/>
      <c r="O30" s="137"/>
      <c r="P30" s="137"/>
      <c r="Q30" s="137"/>
      <c r="R30" s="137">
        <v>1</v>
      </c>
      <c r="S30" s="136"/>
      <c r="T30" s="136"/>
      <c r="U30" s="136"/>
      <c r="V30" s="136"/>
      <c r="W30" s="136"/>
      <c r="X30" s="871"/>
      <c r="Y30" s="64"/>
    </row>
    <row r="31" spans="1:25" s="10" customFormat="1" ht="45" customHeight="1">
      <c r="A31" s="71">
        <v>15</v>
      </c>
      <c r="B31" s="74" t="s">
        <v>989</v>
      </c>
      <c r="C31" s="216" t="s">
        <v>978</v>
      </c>
      <c r="D31" s="217" t="s">
        <v>1606</v>
      </c>
      <c r="E31" s="72">
        <v>1</v>
      </c>
      <c r="F31" s="66" t="s">
        <v>988</v>
      </c>
      <c r="G31" s="196" t="s">
        <v>1665</v>
      </c>
      <c r="H31" s="81"/>
      <c r="I31" s="80"/>
      <c r="J31" s="359">
        <v>109.85</v>
      </c>
      <c r="K31" s="64"/>
      <c r="L31" s="64"/>
      <c r="M31" s="75" t="s">
        <v>206</v>
      </c>
      <c r="N31" s="151"/>
      <c r="O31" s="137"/>
      <c r="P31" s="137"/>
      <c r="Q31" s="137"/>
      <c r="R31" s="137"/>
      <c r="S31" s="137"/>
      <c r="T31" s="137">
        <v>1</v>
      </c>
      <c r="U31" s="136"/>
      <c r="V31" s="136"/>
      <c r="W31" s="136"/>
      <c r="X31" s="224">
        <v>66.11</v>
      </c>
      <c r="Y31" s="64"/>
    </row>
    <row r="32" spans="1:25" s="10" customFormat="1" ht="30" customHeight="1">
      <c r="A32" s="690">
        <v>16</v>
      </c>
      <c r="B32" s="768" t="s">
        <v>987</v>
      </c>
      <c r="C32" s="920" t="s">
        <v>978</v>
      </c>
      <c r="D32" s="952" t="s">
        <v>1607</v>
      </c>
      <c r="E32" s="72">
        <v>1</v>
      </c>
      <c r="F32" s="66" t="s">
        <v>986</v>
      </c>
      <c r="G32" s="692" t="s">
        <v>1666</v>
      </c>
      <c r="H32" s="890"/>
      <c r="I32" s="875"/>
      <c r="J32" s="923">
        <v>329.08</v>
      </c>
      <c r="K32" s="64"/>
      <c r="L32" s="64"/>
      <c r="M32" s="679" t="s">
        <v>206</v>
      </c>
      <c r="N32" s="151"/>
      <c r="O32" s="137"/>
      <c r="P32" s="137"/>
      <c r="Q32" s="137"/>
      <c r="R32" s="137"/>
      <c r="S32" s="137">
        <v>1</v>
      </c>
      <c r="T32" s="136"/>
      <c r="U32" s="136"/>
      <c r="V32" s="136"/>
      <c r="W32" s="136"/>
      <c r="X32" s="869">
        <v>105.76</v>
      </c>
      <c r="Y32" s="64"/>
    </row>
    <row r="33" spans="1:25" s="10" customFormat="1" ht="30" customHeight="1">
      <c r="A33" s="772"/>
      <c r="B33" s="773"/>
      <c r="C33" s="921"/>
      <c r="D33" s="927"/>
      <c r="E33" s="72">
        <v>2</v>
      </c>
      <c r="F33" s="66" t="s">
        <v>985</v>
      </c>
      <c r="G33" s="933"/>
      <c r="H33" s="891"/>
      <c r="I33" s="876"/>
      <c r="J33" s="924"/>
      <c r="K33" s="64"/>
      <c r="L33" s="64"/>
      <c r="M33" s="797"/>
      <c r="N33" s="151"/>
      <c r="O33" s="137"/>
      <c r="P33" s="137"/>
      <c r="Q33" s="137">
        <v>1</v>
      </c>
      <c r="R33" s="136"/>
      <c r="S33" s="136"/>
      <c r="T33" s="136"/>
      <c r="U33" s="136"/>
      <c r="V33" s="136"/>
      <c r="W33" s="136"/>
      <c r="X33" s="870"/>
      <c r="Y33" s="64"/>
    </row>
    <row r="34" spans="1:25" s="10" customFormat="1" ht="30" customHeight="1">
      <c r="A34" s="757"/>
      <c r="B34" s="769"/>
      <c r="C34" s="922"/>
      <c r="D34" s="928"/>
      <c r="E34" s="72">
        <v>3</v>
      </c>
      <c r="F34" s="66" t="s">
        <v>984</v>
      </c>
      <c r="G34" s="932"/>
      <c r="H34" s="892"/>
      <c r="I34" s="877"/>
      <c r="J34" s="925"/>
      <c r="K34" s="64"/>
      <c r="L34" s="64"/>
      <c r="M34" s="798"/>
      <c r="N34" s="151"/>
      <c r="O34" s="137"/>
      <c r="P34" s="137"/>
      <c r="Q34" s="137"/>
      <c r="R34" s="137"/>
      <c r="S34" s="137">
        <v>1</v>
      </c>
      <c r="T34" s="136"/>
      <c r="U34" s="136"/>
      <c r="V34" s="136"/>
      <c r="W34" s="136"/>
      <c r="X34" s="871"/>
      <c r="Y34" s="232"/>
    </row>
    <row r="35" spans="1:25" s="10" customFormat="1" ht="48.75" customHeight="1">
      <c r="A35" s="71">
        <v>17</v>
      </c>
      <c r="B35" s="74" t="s">
        <v>983</v>
      </c>
      <c r="C35" s="216" t="s">
        <v>978</v>
      </c>
      <c r="D35" s="217" t="s">
        <v>1608</v>
      </c>
      <c r="E35" s="72">
        <v>1</v>
      </c>
      <c r="F35" s="66" t="s">
        <v>982</v>
      </c>
      <c r="G35" s="196" t="s">
        <v>1666</v>
      </c>
      <c r="H35" s="81"/>
      <c r="I35" s="80"/>
      <c r="J35" s="359">
        <v>112.06</v>
      </c>
      <c r="K35" s="64"/>
      <c r="L35" s="64"/>
      <c r="M35" s="75" t="s">
        <v>206</v>
      </c>
      <c r="N35" s="151"/>
      <c r="O35" s="137"/>
      <c r="P35" s="137"/>
      <c r="Q35" s="137"/>
      <c r="R35" s="137"/>
      <c r="S35" s="137">
        <v>1</v>
      </c>
      <c r="T35" s="136"/>
      <c r="U35" s="136"/>
      <c r="V35" s="136"/>
      <c r="W35" s="136"/>
      <c r="X35" s="224">
        <v>44.05</v>
      </c>
      <c r="Y35" s="64"/>
    </row>
    <row r="36" spans="1:25" s="10" customFormat="1" ht="30" customHeight="1">
      <c r="A36" s="690">
        <v>18</v>
      </c>
      <c r="B36" s="768" t="s">
        <v>981</v>
      </c>
      <c r="C36" s="920" t="s">
        <v>978</v>
      </c>
      <c r="D36" s="952" t="s">
        <v>1609</v>
      </c>
      <c r="E36" s="72">
        <v>1</v>
      </c>
      <c r="F36" s="66" t="s">
        <v>708</v>
      </c>
      <c r="G36" s="945" t="s">
        <v>1930</v>
      </c>
      <c r="H36" s="890"/>
      <c r="I36" s="875"/>
      <c r="J36" s="923">
        <v>219.2</v>
      </c>
      <c r="K36" s="64"/>
      <c r="L36" s="64"/>
      <c r="M36" s="679" t="s">
        <v>206</v>
      </c>
      <c r="N36" s="151">
        <v>1</v>
      </c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64"/>
    </row>
    <row r="37" spans="1:25" s="10" customFormat="1" ht="30" customHeight="1">
      <c r="A37" s="757"/>
      <c r="B37" s="769"/>
      <c r="C37" s="922"/>
      <c r="D37" s="928"/>
      <c r="E37" s="72">
        <v>2</v>
      </c>
      <c r="F37" s="66" t="s">
        <v>980</v>
      </c>
      <c r="G37" s="946"/>
      <c r="H37" s="892"/>
      <c r="I37" s="877"/>
      <c r="J37" s="925"/>
      <c r="K37" s="64"/>
      <c r="L37" s="64"/>
      <c r="M37" s="798"/>
      <c r="N37" s="151">
        <v>1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64"/>
    </row>
    <row r="38" spans="1:25" s="10" customFormat="1" ht="30" customHeight="1">
      <c r="A38" s="71">
        <v>19</v>
      </c>
      <c r="B38" s="74" t="s">
        <v>979</v>
      </c>
      <c r="C38" s="216" t="s">
        <v>978</v>
      </c>
      <c r="D38" s="217" t="s">
        <v>1610</v>
      </c>
      <c r="E38" s="72">
        <v>1</v>
      </c>
      <c r="F38" s="66" t="s">
        <v>492</v>
      </c>
      <c r="G38" s="196" t="s">
        <v>1667</v>
      </c>
      <c r="H38" s="81"/>
      <c r="I38" s="80"/>
      <c r="J38" s="359">
        <v>109.21</v>
      </c>
      <c r="K38" s="64"/>
      <c r="L38" s="64"/>
      <c r="M38" s="75" t="s">
        <v>206</v>
      </c>
      <c r="N38" s="151"/>
      <c r="O38" s="137"/>
      <c r="P38" s="137"/>
      <c r="Q38" s="137"/>
      <c r="R38" s="137">
        <v>1</v>
      </c>
      <c r="S38" s="136"/>
      <c r="T38" s="136"/>
      <c r="U38" s="136"/>
      <c r="V38" s="136"/>
      <c r="W38" s="136"/>
      <c r="X38" s="422">
        <v>30.53</v>
      </c>
      <c r="Y38" s="233"/>
    </row>
    <row r="39" spans="1:25" s="10" customFormat="1" ht="30" customHeight="1">
      <c r="A39" s="690">
        <v>20</v>
      </c>
      <c r="B39" s="768" t="s">
        <v>977</v>
      </c>
      <c r="C39" s="920" t="s">
        <v>909</v>
      </c>
      <c r="D39" s="944" t="s">
        <v>1878</v>
      </c>
      <c r="E39" s="72">
        <v>1</v>
      </c>
      <c r="F39" s="66" t="s">
        <v>976</v>
      </c>
      <c r="G39" s="692" t="s">
        <v>1668</v>
      </c>
      <c r="H39" s="898"/>
      <c r="I39" s="875"/>
      <c r="J39" s="923">
        <v>1014.79</v>
      </c>
      <c r="K39" s="64"/>
      <c r="L39" s="64"/>
      <c r="M39" s="679" t="s">
        <v>206</v>
      </c>
      <c r="N39" s="151"/>
      <c r="O39" s="137"/>
      <c r="P39" s="137">
        <v>1</v>
      </c>
      <c r="Q39" s="136"/>
      <c r="R39" s="136"/>
      <c r="S39" s="136"/>
      <c r="T39" s="136"/>
      <c r="U39" s="136"/>
      <c r="V39" s="136"/>
      <c r="W39" s="136"/>
      <c r="X39" s="869">
        <v>288.35000000000002</v>
      </c>
      <c r="Y39" s="64"/>
    </row>
    <row r="40" spans="1:25" s="10" customFormat="1" ht="30" customHeight="1">
      <c r="A40" s="772"/>
      <c r="B40" s="773"/>
      <c r="C40" s="921"/>
      <c r="D40" s="927"/>
      <c r="E40" s="72">
        <v>2</v>
      </c>
      <c r="F40" s="66" t="s">
        <v>975</v>
      </c>
      <c r="G40" s="933"/>
      <c r="H40" s="899"/>
      <c r="I40" s="876"/>
      <c r="J40" s="924"/>
      <c r="K40" s="64"/>
      <c r="L40" s="64"/>
      <c r="M40" s="797"/>
      <c r="N40" s="151"/>
      <c r="O40" s="137"/>
      <c r="P40" s="137"/>
      <c r="Q40" s="137"/>
      <c r="R40" s="137"/>
      <c r="S40" s="137">
        <v>1</v>
      </c>
      <c r="T40" s="136"/>
      <c r="U40" s="136"/>
      <c r="V40" s="136"/>
      <c r="W40" s="136"/>
      <c r="X40" s="870"/>
      <c r="Y40" s="233" t="s">
        <v>1887</v>
      </c>
    </row>
    <row r="41" spans="1:25" s="10" customFormat="1" ht="30" customHeight="1">
      <c r="A41" s="772"/>
      <c r="B41" s="773"/>
      <c r="C41" s="921"/>
      <c r="D41" s="927"/>
      <c r="E41" s="72">
        <v>3</v>
      </c>
      <c r="F41" s="66" t="s">
        <v>974</v>
      </c>
      <c r="G41" s="933"/>
      <c r="H41" s="899"/>
      <c r="I41" s="876"/>
      <c r="J41" s="924"/>
      <c r="K41" s="64"/>
      <c r="L41" s="64"/>
      <c r="M41" s="797"/>
      <c r="N41" s="151">
        <v>1</v>
      </c>
      <c r="O41" s="136"/>
      <c r="P41" s="136"/>
      <c r="Q41" s="136"/>
      <c r="R41" s="136"/>
      <c r="S41" s="136"/>
      <c r="T41" s="136"/>
      <c r="U41" s="136"/>
      <c r="V41" s="136"/>
      <c r="W41" s="136"/>
      <c r="X41" s="870"/>
      <c r="Y41" s="64"/>
    </row>
    <row r="42" spans="1:25" s="10" customFormat="1" ht="30" customHeight="1">
      <c r="A42" s="772"/>
      <c r="B42" s="773"/>
      <c r="C42" s="921"/>
      <c r="D42" s="927"/>
      <c r="E42" s="72">
        <v>4</v>
      </c>
      <c r="F42" s="66" t="s">
        <v>973</v>
      </c>
      <c r="G42" s="933"/>
      <c r="H42" s="899"/>
      <c r="I42" s="876"/>
      <c r="J42" s="924"/>
      <c r="K42" s="64"/>
      <c r="L42" s="64"/>
      <c r="M42" s="797"/>
      <c r="N42" s="151"/>
      <c r="O42" s="137"/>
      <c r="P42" s="137"/>
      <c r="Q42" s="137"/>
      <c r="R42" s="137"/>
      <c r="S42" s="137">
        <v>1</v>
      </c>
      <c r="T42" s="136"/>
      <c r="U42" s="136"/>
      <c r="V42" s="136"/>
      <c r="W42" s="136"/>
      <c r="X42" s="870"/>
      <c r="Y42" s="64"/>
    </row>
    <row r="43" spans="1:25" s="10" customFormat="1" ht="30" customHeight="1">
      <c r="A43" s="772"/>
      <c r="B43" s="773"/>
      <c r="C43" s="921"/>
      <c r="D43" s="927"/>
      <c r="E43" s="72">
        <v>5</v>
      </c>
      <c r="F43" s="66" t="s">
        <v>972</v>
      </c>
      <c r="G43" s="933"/>
      <c r="H43" s="899"/>
      <c r="I43" s="876"/>
      <c r="J43" s="924"/>
      <c r="K43" s="64"/>
      <c r="L43" s="64"/>
      <c r="M43" s="797"/>
      <c r="N43" s="151"/>
      <c r="O43" s="137"/>
      <c r="P43" s="137"/>
      <c r="Q43" s="137"/>
      <c r="R43" s="137"/>
      <c r="S43" s="137">
        <v>1</v>
      </c>
      <c r="T43" s="136"/>
      <c r="U43" s="136"/>
      <c r="V43" s="136"/>
      <c r="W43" s="136"/>
      <c r="X43" s="870"/>
      <c r="Y43" s="64"/>
    </row>
    <row r="44" spans="1:25" s="10" customFormat="1" ht="30" customHeight="1">
      <c r="A44" s="772"/>
      <c r="B44" s="773"/>
      <c r="C44" s="921"/>
      <c r="D44" s="927"/>
      <c r="E44" s="72">
        <v>6</v>
      </c>
      <c r="F44" s="66" t="s">
        <v>971</v>
      </c>
      <c r="G44" s="933"/>
      <c r="H44" s="899"/>
      <c r="I44" s="876"/>
      <c r="J44" s="924"/>
      <c r="K44" s="64"/>
      <c r="L44" s="64"/>
      <c r="M44" s="797"/>
      <c r="N44" s="151"/>
      <c r="O44" s="137"/>
      <c r="P44" s="137"/>
      <c r="Q44" s="137"/>
      <c r="R44" s="137"/>
      <c r="S44" s="137"/>
      <c r="T44" s="137"/>
      <c r="U44" s="137">
        <v>1</v>
      </c>
      <c r="V44" s="136"/>
      <c r="W44" s="136"/>
      <c r="X44" s="870"/>
      <c r="Y44" s="64"/>
    </row>
    <row r="45" spans="1:25" s="10" customFormat="1" ht="30" customHeight="1">
      <c r="A45" s="772"/>
      <c r="B45" s="773"/>
      <c r="C45" s="921"/>
      <c r="D45" s="927"/>
      <c r="E45" s="72">
        <v>7</v>
      </c>
      <c r="F45" s="66" t="s">
        <v>970</v>
      </c>
      <c r="G45" s="933"/>
      <c r="H45" s="899"/>
      <c r="I45" s="876"/>
      <c r="J45" s="924"/>
      <c r="K45" s="64"/>
      <c r="L45" s="64"/>
      <c r="M45" s="797"/>
      <c r="N45" s="151"/>
      <c r="O45" s="137"/>
      <c r="P45" s="137"/>
      <c r="Q45" s="137"/>
      <c r="R45" s="137"/>
      <c r="S45" s="137">
        <v>1</v>
      </c>
      <c r="T45" s="136"/>
      <c r="U45" s="136"/>
      <c r="V45" s="136"/>
      <c r="W45" s="136"/>
      <c r="X45" s="870"/>
      <c r="Y45" s="64"/>
    </row>
    <row r="46" spans="1:25" s="10" customFormat="1" ht="30" customHeight="1">
      <c r="A46" s="772"/>
      <c r="B46" s="773"/>
      <c r="C46" s="921"/>
      <c r="D46" s="927"/>
      <c r="E46" s="72">
        <v>8</v>
      </c>
      <c r="F46" s="66" t="s">
        <v>969</v>
      </c>
      <c r="G46" s="933"/>
      <c r="H46" s="899"/>
      <c r="I46" s="876"/>
      <c r="J46" s="924"/>
      <c r="K46" s="64"/>
      <c r="L46" s="64"/>
      <c r="M46" s="797"/>
      <c r="N46" s="151"/>
      <c r="O46" s="137"/>
      <c r="P46" s="137"/>
      <c r="Q46" s="137"/>
      <c r="R46" s="137"/>
      <c r="S46" s="137">
        <v>1</v>
      </c>
      <c r="T46" s="136"/>
      <c r="U46" s="136"/>
      <c r="V46" s="136"/>
      <c r="W46" s="136"/>
      <c r="X46" s="870"/>
      <c r="Y46" s="233"/>
    </row>
    <row r="47" spans="1:25" s="10" customFormat="1" ht="30" customHeight="1">
      <c r="A47" s="757"/>
      <c r="B47" s="769"/>
      <c r="C47" s="922"/>
      <c r="D47" s="928"/>
      <c r="E47" s="72">
        <v>9</v>
      </c>
      <c r="F47" s="66" t="s">
        <v>968</v>
      </c>
      <c r="G47" s="932"/>
      <c r="H47" s="900"/>
      <c r="I47" s="877"/>
      <c r="J47" s="925"/>
      <c r="K47" s="64"/>
      <c r="L47" s="64"/>
      <c r="M47" s="798"/>
      <c r="N47" s="151"/>
      <c r="O47" s="137"/>
      <c r="P47" s="137"/>
      <c r="Q47" s="137">
        <v>1</v>
      </c>
      <c r="R47" s="136"/>
      <c r="S47" s="136"/>
      <c r="T47" s="136"/>
      <c r="U47" s="136"/>
      <c r="V47" s="136"/>
      <c r="W47" s="136"/>
      <c r="X47" s="871"/>
      <c r="Y47" s="64"/>
    </row>
    <row r="48" spans="1:25" s="10" customFormat="1" ht="30" customHeight="1">
      <c r="A48" s="690">
        <v>21</v>
      </c>
      <c r="B48" s="768" t="s">
        <v>967</v>
      </c>
      <c r="C48" s="920" t="s">
        <v>909</v>
      </c>
      <c r="D48" s="944" t="s">
        <v>1611</v>
      </c>
      <c r="E48" s="72">
        <v>1</v>
      </c>
      <c r="F48" s="66" t="s">
        <v>961</v>
      </c>
      <c r="G48" s="692" t="s">
        <v>1669</v>
      </c>
      <c r="H48" s="898"/>
      <c r="I48" s="875"/>
      <c r="J48" s="923">
        <v>787.01</v>
      </c>
      <c r="K48" s="64"/>
      <c r="L48" s="64"/>
      <c r="M48" s="679" t="s">
        <v>206</v>
      </c>
      <c r="N48" s="151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869">
        <v>312.73</v>
      </c>
      <c r="Y48" s="222"/>
    </row>
    <row r="49" spans="1:25" s="10" customFormat="1" ht="30" customHeight="1">
      <c r="A49" s="772"/>
      <c r="B49" s="773"/>
      <c r="C49" s="921"/>
      <c r="D49" s="927"/>
      <c r="E49" s="72">
        <v>2</v>
      </c>
      <c r="F49" s="66" t="s">
        <v>960</v>
      </c>
      <c r="G49" s="933"/>
      <c r="H49" s="899"/>
      <c r="I49" s="876"/>
      <c r="J49" s="924"/>
      <c r="K49" s="64"/>
      <c r="L49" s="64"/>
      <c r="M49" s="797"/>
      <c r="N49" s="151"/>
      <c r="O49" s="137"/>
      <c r="P49" s="137"/>
      <c r="Q49" s="137"/>
      <c r="R49" s="137"/>
      <c r="S49" s="137"/>
      <c r="T49" s="137">
        <v>1</v>
      </c>
      <c r="U49" s="136"/>
      <c r="V49" s="136"/>
      <c r="W49" s="136"/>
      <c r="X49" s="870"/>
      <c r="Y49" s="222"/>
    </row>
    <row r="50" spans="1:25" s="10" customFormat="1" ht="30" customHeight="1">
      <c r="A50" s="772"/>
      <c r="B50" s="773"/>
      <c r="C50" s="921"/>
      <c r="D50" s="927"/>
      <c r="E50" s="72">
        <v>3</v>
      </c>
      <c r="F50" s="66" t="s">
        <v>966</v>
      </c>
      <c r="G50" s="933"/>
      <c r="H50" s="899"/>
      <c r="I50" s="876"/>
      <c r="J50" s="924"/>
      <c r="K50" s="64"/>
      <c r="L50" s="64"/>
      <c r="M50" s="797"/>
      <c r="N50" s="151"/>
      <c r="O50" s="137"/>
      <c r="P50" s="137"/>
      <c r="Q50" s="137"/>
      <c r="R50" s="137"/>
      <c r="S50" s="137"/>
      <c r="T50" s="137">
        <v>1</v>
      </c>
      <c r="U50" s="136"/>
      <c r="V50" s="136"/>
      <c r="W50" s="136"/>
      <c r="X50" s="870"/>
      <c r="Y50" s="222"/>
    </row>
    <row r="51" spans="1:25" s="10" customFormat="1" ht="30" customHeight="1">
      <c r="A51" s="772"/>
      <c r="B51" s="773"/>
      <c r="C51" s="921"/>
      <c r="D51" s="927"/>
      <c r="E51" s="72">
        <v>4</v>
      </c>
      <c r="F51" s="66" t="s">
        <v>965</v>
      </c>
      <c r="G51" s="933"/>
      <c r="H51" s="899"/>
      <c r="I51" s="876"/>
      <c r="J51" s="924"/>
      <c r="K51" s="64"/>
      <c r="L51" s="64"/>
      <c r="M51" s="797"/>
      <c r="N51" s="151"/>
      <c r="O51" s="137"/>
      <c r="P51" s="137"/>
      <c r="Q51" s="137"/>
      <c r="R51" s="137"/>
      <c r="S51" s="137"/>
      <c r="T51" s="137">
        <v>1</v>
      </c>
      <c r="U51" s="136"/>
      <c r="V51" s="136"/>
      <c r="W51" s="136"/>
      <c r="X51" s="870"/>
      <c r="Y51" s="222"/>
    </row>
    <row r="52" spans="1:25" s="10" customFormat="1" ht="30" customHeight="1">
      <c r="A52" s="772"/>
      <c r="B52" s="773"/>
      <c r="C52" s="921"/>
      <c r="D52" s="927"/>
      <c r="E52" s="72">
        <v>5</v>
      </c>
      <c r="F52" s="66" t="s">
        <v>964</v>
      </c>
      <c r="G52" s="933"/>
      <c r="H52" s="899"/>
      <c r="I52" s="876"/>
      <c r="J52" s="924"/>
      <c r="K52" s="64"/>
      <c r="L52" s="64"/>
      <c r="M52" s="797"/>
      <c r="N52" s="151"/>
      <c r="O52" s="137"/>
      <c r="P52" s="137"/>
      <c r="Q52" s="137"/>
      <c r="R52" s="137"/>
      <c r="S52" s="137"/>
      <c r="T52" s="137">
        <v>1</v>
      </c>
      <c r="U52" s="136"/>
      <c r="V52" s="136"/>
      <c r="W52" s="136"/>
      <c r="X52" s="870"/>
      <c r="Y52" s="233"/>
    </row>
    <row r="53" spans="1:25" s="10" customFormat="1" ht="30" customHeight="1">
      <c r="A53" s="772"/>
      <c r="B53" s="773"/>
      <c r="C53" s="921"/>
      <c r="D53" s="927"/>
      <c r="E53" s="72">
        <v>6</v>
      </c>
      <c r="F53" s="66" t="s">
        <v>963</v>
      </c>
      <c r="G53" s="933"/>
      <c r="H53" s="899"/>
      <c r="I53" s="876"/>
      <c r="J53" s="924"/>
      <c r="K53" s="64"/>
      <c r="L53" s="64"/>
      <c r="M53" s="797"/>
      <c r="N53" s="151"/>
      <c r="O53" s="137"/>
      <c r="P53" s="137"/>
      <c r="Q53" s="137"/>
      <c r="R53" s="137"/>
      <c r="S53" s="137">
        <v>1</v>
      </c>
      <c r="T53" s="136"/>
      <c r="U53" s="136"/>
      <c r="V53" s="136"/>
      <c r="W53" s="136"/>
      <c r="X53" s="870"/>
      <c r="Y53" s="222"/>
    </row>
    <row r="54" spans="1:25" s="10" customFormat="1" ht="30" customHeight="1">
      <c r="A54" s="772"/>
      <c r="B54" s="773"/>
      <c r="C54" s="921"/>
      <c r="D54" s="927"/>
      <c r="E54" s="72">
        <v>7</v>
      </c>
      <c r="F54" s="66" t="s">
        <v>962</v>
      </c>
      <c r="G54" s="933"/>
      <c r="H54" s="899"/>
      <c r="I54" s="876"/>
      <c r="J54" s="924"/>
      <c r="K54" s="64"/>
      <c r="L54" s="64"/>
      <c r="M54" s="797"/>
      <c r="N54" s="151"/>
      <c r="O54" s="137"/>
      <c r="P54" s="137"/>
      <c r="Q54" s="137"/>
      <c r="R54" s="137"/>
      <c r="S54" s="137">
        <v>1</v>
      </c>
      <c r="T54" s="136"/>
      <c r="U54" s="136"/>
      <c r="V54" s="136"/>
      <c r="W54" s="136"/>
      <c r="X54" s="871"/>
      <c r="Y54" s="222"/>
    </row>
    <row r="55" spans="1:25" s="10" customFormat="1" ht="30" customHeight="1">
      <c r="A55" s="690">
        <v>22</v>
      </c>
      <c r="B55" s="768" t="s">
        <v>959</v>
      </c>
      <c r="C55" s="920" t="s">
        <v>909</v>
      </c>
      <c r="D55" s="944" t="s">
        <v>1612</v>
      </c>
      <c r="E55" s="72">
        <v>1</v>
      </c>
      <c r="F55" s="66" t="s">
        <v>958</v>
      </c>
      <c r="G55" s="692" t="s">
        <v>1670</v>
      </c>
      <c r="H55" s="890"/>
      <c r="I55" s="875"/>
      <c r="J55" s="923">
        <v>447.52</v>
      </c>
      <c r="K55" s="64"/>
      <c r="L55" s="64"/>
      <c r="M55" s="679" t="s">
        <v>206</v>
      </c>
      <c r="N55" s="151"/>
      <c r="O55" s="137"/>
      <c r="P55" s="137"/>
      <c r="Q55" s="137"/>
      <c r="R55" s="137"/>
      <c r="S55" s="137">
        <v>1</v>
      </c>
      <c r="T55" s="136"/>
      <c r="U55" s="136"/>
      <c r="V55" s="136"/>
      <c r="W55" s="136"/>
      <c r="X55" s="869">
        <v>88.96</v>
      </c>
      <c r="Y55" s="233"/>
    </row>
    <row r="56" spans="1:25" s="10" customFormat="1" ht="30" customHeight="1">
      <c r="A56" s="772"/>
      <c r="B56" s="773"/>
      <c r="C56" s="921"/>
      <c r="D56" s="927"/>
      <c r="E56" s="72">
        <v>2</v>
      </c>
      <c r="F56" s="66" t="s">
        <v>957</v>
      </c>
      <c r="G56" s="933"/>
      <c r="H56" s="891"/>
      <c r="I56" s="876"/>
      <c r="J56" s="924"/>
      <c r="K56" s="64"/>
      <c r="L56" s="64"/>
      <c r="M56" s="797"/>
      <c r="N56" s="151"/>
      <c r="O56" s="137"/>
      <c r="P56" s="137">
        <v>1</v>
      </c>
      <c r="R56" s="136"/>
      <c r="S56" s="136"/>
      <c r="T56" s="136"/>
      <c r="U56" s="136"/>
      <c r="V56" s="136"/>
      <c r="W56" s="136"/>
      <c r="X56" s="870"/>
      <c r="Y56" s="64"/>
    </row>
    <row r="57" spans="1:25" s="10" customFormat="1" ht="30" customHeight="1">
      <c r="A57" s="772"/>
      <c r="B57" s="773"/>
      <c r="C57" s="921"/>
      <c r="D57" s="927"/>
      <c r="E57" s="72">
        <v>3</v>
      </c>
      <c r="F57" s="66" t="s">
        <v>956</v>
      </c>
      <c r="G57" s="933"/>
      <c r="H57" s="891"/>
      <c r="I57" s="876"/>
      <c r="J57" s="924"/>
      <c r="K57" s="64"/>
      <c r="L57" s="64"/>
      <c r="M57" s="797"/>
      <c r="N57" s="151"/>
      <c r="O57" s="137"/>
      <c r="P57" s="137"/>
      <c r="Q57" s="137"/>
      <c r="R57" s="137">
        <v>1</v>
      </c>
      <c r="S57" s="136"/>
      <c r="T57" s="136"/>
      <c r="U57" s="136"/>
      <c r="V57" s="136"/>
      <c r="W57" s="136"/>
      <c r="X57" s="870"/>
      <c r="Y57" s="64"/>
    </row>
    <row r="58" spans="1:25" s="10" customFormat="1" ht="30" customHeight="1">
      <c r="A58" s="757"/>
      <c r="B58" s="769"/>
      <c r="C58" s="922"/>
      <c r="D58" s="928"/>
      <c r="E58" s="72">
        <v>4</v>
      </c>
      <c r="F58" s="66" t="s">
        <v>955</v>
      </c>
      <c r="G58" s="932"/>
      <c r="H58" s="892"/>
      <c r="I58" s="877"/>
      <c r="J58" s="925"/>
      <c r="K58" s="64"/>
      <c r="L58" s="64"/>
      <c r="M58" s="798"/>
      <c r="N58" s="151"/>
      <c r="O58" s="137"/>
      <c r="P58" s="137"/>
      <c r="Q58" s="137"/>
      <c r="R58" s="137"/>
      <c r="S58" s="137">
        <v>1</v>
      </c>
      <c r="T58" s="136"/>
      <c r="U58" s="136"/>
      <c r="V58" s="136"/>
      <c r="W58" s="136"/>
      <c r="X58" s="871"/>
      <c r="Y58" s="64"/>
    </row>
    <row r="59" spans="1:25" s="10" customFormat="1" ht="30" customHeight="1">
      <c r="A59" s="690">
        <v>23</v>
      </c>
      <c r="B59" s="768" t="s">
        <v>954</v>
      </c>
      <c r="C59" s="920" t="s">
        <v>909</v>
      </c>
      <c r="D59" s="944" t="s">
        <v>1613</v>
      </c>
      <c r="E59" s="72">
        <v>1</v>
      </c>
      <c r="F59" s="66" t="s">
        <v>953</v>
      </c>
      <c r="G59" s="945" t="s">
        <v>1825</v>
      </c>
      <c r="H59" s="890"/>
      <c r="I59" s="875"/>
      <c r="J59" s="923">
        <v>446.42</v>
      </c>
      <c r="K59" s="64"/>
      <c r="L59" s="64"/>
      <c r="M59" s="679" t="s">
        <v>206</v>
      </c>
      <c r="N59" s="151">
        <v>1</v>
      </c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64"/>
    </row>
    <row r="60" spans="1:25" s="10" customFormat="1" ht="30" customHeight="1">
      <c r="A60" s="772"/>
      <c r="B60" s="773"/>
      <c r="C60" s="921"/>
      <c r="D60" s="927"/>
      <c r="E60" s="72">
        <v>2</v>
      </c>
      <c r="F60" s="66" t="s">
        <v>952</v>
      </c>
      <c r="G60" s="947"/>
      <c r="H60" s="891"/>
      <c r="I60" s="876"/>
      <c r="J60" s="924"/>
      <c r="K60" s="64"/>
      <c r="L60" s="64"/>
      <c r="M60" s="797"/>
      <c r="N60" s="151">
        <v>1</v>
      </c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64"/>
    </row>
    <row r="61" spans="1:25" s="10" customFormat="1" ht="30" customHeight="1">
      <c r="A61" s="772"/>
      <c r="B61" s="773"/>
      <c r="C61" s="921"/>
      <c r="D61" s="927"/>
      <c r="E61" s="72">
        <v>3</v>
      </c>
      <c r="F61" s="66" t="s">
        <v>951</v>
      </c>
      <c r="G61" s="947"/>
      <c r="H61" s="891"/>
      <c r="I61" s="876"/>
      <c r="J61" s="924"/>
      <c r="K61" s="64"/>
      <c r="L61" s="64"/>
      <c r="M61" s="797"/>
      <c r="N61" s="151">
        <v>1</v>
      </c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64"/>
    </row>
    <row r="62" spans="1:25" s="10" customFormat="1" ht="30" customHeight="1">
      <c r="A62" s="757"/>
      <c r="B62" s="769"/>
      <c r="C62" s="922"/>
      <c r="D62" s="928"/>
      <c r="E62" s="72">
        <v>4</v>
      </c>
      <c r="F62" s="66" t="s">
        <v>950</v>
      </c>
      <c r="G62" s="946"/>
      <c r="H62" s="892"/>
      <c r="I62" s="877"/>
      <c r="J62" s="925"/>
      <c r="K62" s="64"/>
      <c r="L62" s="64"/>
      <c r="M62" s="798"/>
      <c r="N62" s="151">
        <v>1</v>
      </c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64"/>
    </row>
    <row r="63" spans="1:25" s="10" customFormat="1" ht="30" customHeight="1">
      <c r="A63" s="690">
        <v>24</v>
      </c>
      <c r="B63" s="768" t="s">
        <v>949</v>
      </c>
      <c r="C63" s="920" t="s">
        <v>909</v>
      </c>
      <c r="D63" s="944" t="s">
        <v>1614</v>
      </c>
      <c r="E63" s="72">
        <v>1</v>
      </c>
      <c r="F63" s="66" t="s">
        <v>948</v>
      </c>
      <c r="G63" s="945" t="s">
        <v>1833</v>
      </c>
      <c r="H63" s="890"/>
      <c r="I63" s="875"/>
      <c r="J63" s="923">
        <v>226.23</v>
      </c>
      <c r="K63" s="64"/>
      <c r="L63" s="64"/>
      <c r="M63" s="679" t="s">
        <v>206</v>
      </c>
      <c r="N63" s="151">
        <v>1</v>
      </c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64"/>
    </row>
    <row r="64" spans="1:25" s="10" customFormat="1" ht="30" customHeight="1">
      <c r="A64" s="757"/>
      <c r="B64" s="769"/>
      <c r="C64" s="922"/>
      <c r="D64" s="928"/>
      <c r="E64" s="72">
        <v>2</v>
      </c>
      <c r="F64" s="66" t="s">
        <v>947</v>
      </c>
      <c r="G64" s="946"/>
      <c r="H64" s="892"/>
      <c r="I64" s="877"/>
      <c r="J64" s="925"/>
      <c r="K64" s="64"/>
      <c r="L64" s="64"/>
      <c r="M64" s="798"/>
      <c r="N64" s="151">
        <v>1</v>
      </c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64"/>
    </row>
    <row r="65" spans="1:25" s="10" customFormat="1" ht="30" customHeight="1">
      <c r="A65" s="690">
        <v>25</v>
      </c>
      <c r="B65" s="768" t="s">
        <v>946</v>
      </c>
      <c r="C65" s="920" t="s">
        <v>909</v>
      </c>
      <c r="D65" s="944" t="s">
        <v>1615</v>
      </c>
      <c r="E65" s="72">
        <v>1</v>
      </c>
      <c r="F65" s="66" t="s">
        <v>945</v>
      </c>
      <c r="G65" s="945" t="s">
        <v>1825</v>
      </c>
      <c r="H65" s="893"/>
      <c r="I65" s="875"/>
      <c r="J65" s="923">
        <v>562.82000000000005</v>
      </c>
      <c r="K65" s="64"/>
      <c r="L65" s="64"/>
      <c r="M65" s="679" t="s">
        <v>206</v>
      </c>
      <c r="N65" s="151">
        <v>1</v>
      </c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64"/>
    </row>
    <row r="66" spans="1:25" s="10" customFormat="1" ht="30" customHeight="1">
      <c r="A66" s="772"/>
      <c r="B66" s="773"/>
      <c r="C66" s="921"/>
      <c r="D66" s="927"/>
      <c r="E66" s="72">
        <v>2</v>
      </c>
      <c r="F66" s="66" t="s">
        <v>944</v>
      </c>
      <c r="G66" s="947"/>
      <c r="H66" s="948"/>
      <c r="I66" s="876"/>
      <c r="J66" s="924"/>
      <c r="K66" s="64"/>
      <c r="L66" s="64"/>
      <c r="M66" s="797"/>
      <c r="N66" s="151">
        <v>1</v>
      </c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64"/>
    </row>
    <row r="67" spans="1:25" s="10" customFormat="1" ht="30" customHeight="1">
      <c r="A67" s="772"/>
      <c r="B67" s="773"/>
      <c r="C67" s="921"/>
      <c r="D67" s="927"/>
      <c r="E67" s="72">
        <v>3</v>
      </c>
      <c r="F67" s="66" t="s">
        <v>943</v>
      </c>
      <c r="G67" s="947"/>
      <c r="H67" s="948"/>
      <c r="I67" s="876"/>
      <c r="J67" s="924"/>
      <c r="K67" s="64"/>
      <c r="L67" s="64"/>
      <c r="M67" s="797"/>
      <c r="N67" s="151">
        <v>1</v>
      </c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64"/>
    </row>
    <row r="68" spans="1:25" s="10" customFormat="1" ht="30" customHeight="1">
      <c r="A68" s="772"/>
      <c r="B68" s="773"/>
      <c r="C68" s="921"/>
      <c r="D68" s="927"/>
      <c r="E68" s="72">
        <v>4</v>
      </c>
      <c r="F68" s="66" t="s">
        <v>942</v>
      </c>
      <c r="G68" s="947"/>
      <c r="H68" s="948"/>
      <c r="I68" s="876"/>
      <c r="J68" s="924"/>
      <c r="K68" s="64"/>
      <c r="L68" s="64"/>
      <c r="M68" s="797"/>
      <c r="N68" s="151">
        <v>1</v>
      </c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64"/>
    </row>
    <row r="69" spans="1:25" s="10" customFormat="1" ht="30" customHeight="1">
      <c r="A69" s="757"/>
      <c r="B69" s="769"/>
      <c r="C69" s="922"/>
      <c r="D69" s="928"/>
      <c r="E69" s="72">
        <v>5</v>
      </c>
      <c r="F69" s="66" t="s">
        <v>941</v>
      </c>
      <c r="G69" s="946"/>
      <c r="H69" s="894"/>
      <c r="I69" s="877"/>
      <c r="J69" s="925"/>
      <c r="K69" s="64"/>
      <c r="L69" s="64"/>
      <c r="M69" s="798"/>
      <c r="N69" s="151">
        <v>1</v>
      </c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64"/>
    </row>
    <row r="70" spans="1:25" s="10" customFormat="1" ht="30" customHeight="1">
      <c r="A70" s="690">
        <v>26</v>
      </c>
      <c r="B70" s="768" t="s">
        <v>940</v>
      </c>
      <c r="C70" s="920" t="s">
        <v>909</v>
      </c>
      <c r="D70" s="944" t="s">
        <v>1616</v>
      </c>
      <c r="E70" s="72">
        <v>1</v>
      </c>
      <c r="F70" s="66" t="s">
        <v>939</v>
      </c>
      <c r="G70" s="949" t="s">
        <v>1774</v>
      </c>
      <c r="H70" s="890"/>
      <c r="I70" s="875"/>
      <c r="J70" s="923">
        <v>221.83</v>
      </c>
      <c r="K70" s="64"/>
      <c r="L70" s="64"/>
      <c r="M70" s="679" t="s">
        <v>206</v>
      </c>
      <c r="N70" s="151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64"/>
    </row>
    <row r="71" spans="1:25" s="10" customFormat="1" ht="30" customHeight="1">
      <c r="A71" s="757"/>
      <c r="B71" s="769"/>
      <c r="C71" s="922"/>
      <c r="D71" s="928"/>
      <c r="E71" s="72">
        <v>2</v>
      </c>
      <c r="F71" s="66" t="s">
        <v>938</v>
      </c>
      <c r="G71" s="950"/>
      <c r="H71" s="892"/>
      <c r="I71" s="877"/>
      <c r="J71" s="925"/>
      <c r="K71" s="64"/>
      <c r="L71" s="64"/>
      <c r="M71" s="798"/>
      <c r="N71" s="151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64"/>
    </row>
    <row r="72" spans="1:25" s="10" customFormat="1" ht="30" customHeight="1">
      <c r="A72" s="850">
        <v>27</v>
      </c>
      <c r="B72" s="768" t="s">
        <v>937</v>
      </c>
      <c r="C72" s="920" t="s">
        <v>909</v>
      </c>
      <c r="D72" s="944" t="s">
        <v>1617</v>
      </c>
      <c r="E72" s="63">
        <v>1</v>
      </c>
      <c r="F72" s="66" t="s">
        <v>936</v>
      </c>
      <c r="G72" s="692" t="s">
        <v>1671</v>
      </c>
      <c r="H72" s="893"/>
      <c r="I72" s="875"/>
      <c r="J72" s="923">
        <v>551.94000000000005</v>
      </c>
      <c r="K72" s="64"/>
      <c r="L72" s="64"/>
      <c r="M72" s="679" t="s">
        <v>206</v>
      </c>
      <c r="N72" s="151"/>
      <c r="O72" s="137"/>
      <c r="P72" s="137"/>
      <c r="Q72" s="137">
        <v>1</v>
      </c>
      <c r="R72" s="136"/>
      <c r="S72" s="136"/>
      <c r="T72" s="136"/>
      <c r="U72" s="136"/>
      <c r="V72" s="136"/>
      <c r="W72" s="136"/>
      <c r="X72" s="869">
        <v>108.89</v>
      </c>
      <c r="Y72" s="64"/>
    </row>
    <row r="73" spans="1:25" s="10" customFormat="1" ht="30" customHeight="1">
      <c r="A73" s="851"/>
      <c r="B73" s="773"/>
      <c r="C73" s="921"/>
      <c r="D73" s="927"/>
      <c r="E73" s="63">
        <v>2</v>
      </c>
      <c r="F73" s="66" t="s">
        <v>935</v>
      </c>
      <c r="G73" s="933"/>
      <c r="H73" s="948"/>
      <c r="I73" s="876"/>
      <c r="J73" s="924"/>
      <c r="K73" s="64"/>
      <c r="L73" s="64"/>
      <c r="M73" s="797"/>
      <c r="N73" s="151"/>
      <c r="O73" s="137"/>
      <c r="P73" s="137">
        <v>1</v>
      </c>
      <c r="Q73" s="136"/>
      <c r="R73" s="136"/>
      <c r="S73" s="136"/>
      <c r="T73" s="136"/>
      <c r="U73" s="136"/>
      <c r="V73" s="136"/>
      <c r="W73" s="136"/>
      <c r="X73" s="870"/>
      <c r="Y73" s="64"/>
    </row>
    <row r="74" spans="1:25" s="10" customFormat="1" ht="30" customHeight="1">
      <c r="A74" s="851"/>
      <c r="B74" s="773"/>
      <c r="C74" s="921"/>
      <c r="D74" s="927"/>
      <c r="E74" s="63">
        <v>3</v>
      </c>
      <c r="F74" s="66" t="s">
        <v>934</v>
      </c>
      <c r="G74" s="933"/>
      <c r="H74" s="948"/>
      <c r="I74" s="876"/>
      <c r="J74" s="924"/>
      <c r="K74" s="64"/>
      <c r="L74" s="64"/>
      <c r="M74" s="797"/>
      <c r="N74" s="151">
        <v>1</v>
      </c>
      <c r="O74" s="138"/>
      <c r="P74" s="136"/>
      <c r="Q74" s="136"/>
      <c r="R74" s="136"/>
      <c r="S74" s="136"/>
      <c r="T74" s="136"/>
      <c r="U74" s="136"/>
      <c r="V74" s="136"/>
      <c r="W74" s="136"/>
      <c r="X74" s="870"/>
      <c r="Y74" s="64"/>
    </row>
    <row r="75" spans="1:25" s="10" customFormat="1" ht="30" customHeight="1">
      <c r="A75" s="851"/>
      <c r="B75" s="773"/>
      <c r="C75" s="921"/>
      <c r="D75" s="927"/>
      <c r="E75" s="63">
        <v>4</v>
      </c>
      <c r="F75" s="66" t="s">
        <v>933</v>
      </c>
      <c r="G75" s="933"/>
      <c r="H75" s="948"/>
      <c r="I75" s="876"/>
      <c r="J75" s="924"/>
      <c r="K75" s="64"/>
      <c r="L75" s="64"/>
      <c r="M75" s="797"/>
      <c r="N75" s="151"/>
      <c r="O75" s="137"/>
      <c r="P75" s="137"/>
      <c r="Q75" s="137">
        <v>1</v>
      </c>
      <c r="R75" s="136"/>
      <c r="S75" s="136"/>
      <c r="T75" s="136"/>
      <c r="U75" s="136"/>
      <c r="V75" s="136"/>
      <c r="W75" s="136"/>
      <c r="X75" s="870"/>
      <c r="Y75" s="232"/>
    </row>
    <row r="76" spans="1:25" s="10" customFormat="1" ht="30" customHeight="1">
      <c r="A76" s="852"/>
      <c r="B76" s="769"/>
      <c r="C76" s="922"/>
      <c r="D76" s="928"/>
      <c r="E76" s="63">
        <v>5</v>
      </c>
      <c r="F76" s="66" t="s">
        <v>932</v>
      </c>
      <c r="G76" s="932"/>
      <c r="H76" s="894"/>
      <c r="I76" s="877"/>
      <c r="J76" s="925"/>
      <c r="K76" s="64"/>
      <c r="L76" s="64"/>
      <c r="M76" s="798"/>
      <c r="N76" s="151"/>
      <c r="O76" s="137"/>
      <c r="P76" s="137"/>
      <c r="Q76" s="137"/>
      <c r="R76" s="137"/>
      <c r="S76" s="137">
        <v>1</v>
      </c>
      <c r="T76" s="136"/>
      <c r="U76" s="136"/>
      <c r="V76" s="136"/>
      <c r="W76" s="136"/>
      <c r="X76" s="871"/>
      <c r="Y76" s="64"/>
    </row>
    <row r="77" spans="1:25" s="10" customFormat="1" ht="30" customHeight="1">
      <c r="A77" s="690">
        <v>28</v>
      </c>
      <c r="B77" s="768" t="s">
        <v>931</v>
      </c>
      <c r="C77" s="920" t="s">
        <v>909</v>
      </c>
      <c r="D77" s="944" t="s">
        <v>1618</v>
      </c>
      <c r="E77" s="72">
        <v>1</v>
      </c>
      <c r="F77" s="66" t="s">
        <v>930</v>
      </c>
      <c r="G77" s="692" t="s">
        <v>1672</v>
      </c>
      <c r="H77" s="890"/>
      <c r="I77" s="875"/>
      <c r="J77" s="923">
        <v>330.94</v>
      </c>
      <c r="K77" s="64"/>
      <c r="L77" s="64"/>
      <c r="M77" s="679" t="s">
        <v>206</v>
      </c>
      <c r="N77" s="151"/>
      <c r="O77" s="137"/>
      <c r="P77" s="137">
        <v>1</v>
      </c>
      <c r="Q77" s="136"/>
      <c r="R77" s="136"/>
      <c r="S77" s="136"/>
      <c r="T77" s="136"/>
      <c r="U77" s="136"/>
      <c r="V77" s="136"/>
      <c r="W77" s="136"/>
      <c r="X77" s="136"/>
      <c r="Y77" s="64"/>
    </row>
    <row r="78" spans="1:25" s="10" customFormat="1" ht="30" customHeight="1">
      <c r="A78" s="772"/>
      <c r="B78" s="773"/>
      <c r="C78" s="921"/>
      <c r="D78" s="927"/>
      <c r="E78" s="72">
        <v>2</v>
      </c>
      <c r="F78" s="66" t="s">
        <v>929</v>
      </c>
      <c r="G78" s="933"/>
      <c r="H78" s="891"/>
      <c r="I78" s="876"/>
      <c r="J78" s="924"/>
      <c r="K78" s="64"/>
      <c r="L78" s="64"/>
      <c r="M78" s="797"/>
      <c r="N78" s="151">
        <v>1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64"/>
    </row>
    <row r="79" spans="1:25" s="10" customFormat="1" ht="30" customHeight="1">
      <c r="A79" s="757"/>
      <c r="B79" s="769"/>
      <c r="C79" s="922"/>
      <c r="D79" s="928"/>
      <c r="E79" s="72">
        <v>3</v>
      </c>
      <c r="F79" s="66" t="s">
        <v>928</v>
      </c>
      <c r="G79" s="932"/>
      <c r="H79" s="892"/>
      <c r="I79" s="877"/>
      <c r="J79" s="925"/>
      <c r="K79" s="64"/>
      <c r="L79" s="64"/>
      <c r="M79" s="798"/>
      <c r="N79" s="151">
        <v>1</v>
      </c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64"/>
    </row>
    <row r="80" spans="1:25" s="10" customFormat="1" ht="30" customHeight="1">
      <c r="A80" s="71">
        <v>29</v>
      </c>
      <c r="B80" s="74" t="s">
        <v>927</v>
      </c>
      <c r="C80" s="216" t="s">
        <v>909</v>
      </c>
      <c r="D80" s="337" t="s">
        <v>1879</v>
      </c>
      <c r="E80" s="72">
        <v>1</v>
      </c>
      <c r="F80" s="66" t="s">
        <v>926</v>
      </c>
      <c r="G80" s="196" t="s">
        <v>1826</v>
      </c>
      <c r="H80" s="81"/>
      <c r="I80" s="80"/>
      <c r="J80" s="359">
        <v>112.43</v>
      </c>
      <c r="K80" s="64"/>
      <c r="L80" s="64"/>
      <c r="M80" s="75" t="s">
        <v>206</v>
      </c>
      <c r="N80" s="151">
        <v>1</v>
      </c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64"/>
    </row>
    <row r="81" spans="1:25" s="10" customFormat="1" ht="30" customHeight="1">
      <c r="A81" s="690">
        <v>30</v>
      </c>
      <c r="B81" s="768" t="s">
        <v>925</v>
      </c>
      <c r="C81" s="920" t="s">
        <v>909</v>
      </c>
      <c r="D81" s="944" t="s">
        <v>1619</v>
      </c>
      <c r="E81" s="72">
        <v>1</v>
      </c>
      <c r="F81" s="66" t="s">
        <v>924</v>
      </c>
      <c r="G81" s="945" t="s">
        <v>1834</v>
      </c>
      <c r="H81" s="890"/>
      <c r="I81" s="875"/>
      <c r="J81" s="923">
        <v>549.94000000000005</v>
      </c>
      <c r="K81" s="64"/>
      <c r="L81" s="64"/>
      <c r="M81" s="679" t="s">
        <v>206</v>
      </c>
      <c r="N81" s="151"/>
      <c r="O81" s="137"/>
      <c r="P81" s="137"/>
      <c r="Q81" s="137">
        <v>1</v>
      </c>
      <c r="R81" s="136"/>
      <c r="S81" s="136"/>
      <c r="T81" s="136"/>
      <c r="U81" s="136"/>
      <c r="V81" s="136"/>
      <c r="W81" s="136"/>
      <c r="X81" s="869">
        <v>42.41</v>
      </c>
      <c r="Y81" s="64"/>
    </row>
    <row r="82" spans="1:25" s="10" customFormat="1" ht="30" customHeight="1">
      <c r="A82" s="772"/>
      <c r="B82" s="773"/>
      <c r="C82" s="921"/>
      <c r="D82" s="927"/>
      <c r="E82" s="72">
        <v>2</v>
      </c>
      <c r="F82" s="66" t="s">
        <v>923</v>
      </c>
      <c r="G82" s="947"/>
      <c r="H82" s="891"/>
      <c r="I82" s="876"/>
      <c r="J82" s="924"/>
      <c r="K82" s="64"/>
      <c r="L82" s="64"/>
      <c r="M82" s="797"/>
      <c r="N82" s="151"/>
      <c r="O82" s="137"/>
      <c r="P82" s="137">
        <v>1</v>
      </c>
      <c r="Q82" s="136"/>
      <c r="R82" s="136"/>
      <c r="S82" s="136"/>
      <c r="T82" s="136"/>
      <c r="U82" s="136"/>
      <c r="V82" s="136"/>
      <c r="W82" s="136"/>
      <c r="X82" s="870"/>
      <c r="Y82" s="64"/>
    </row>
    <row r="83" spans="1:25" s="10" customFormat="1" ht="30" customHeight="1">
      <c r="A83" s="772"/>
      <c r="B83" s="773"/>
      <c r="C83" s="921"/>
      <c r="D83" s="927"/>
      <c r="E83" s="72">
        <v>3</v>
      </c>
      <c r="F83" s="66" t="s">
        <v>922</v>
      </c>
      <c r="G83" s="947"/>
      <c r="H83" s="891"/>
      <c r="I83" s="876"/>
      <c r="J83" s="924"/>
      <c r="K83" s="64"/>
      <c r="L83" s="64"/>
      <c r="M83" s="797"/>
      <c r="N83" s="151"/>
      <c r="O83" s="137"/>
      <c r="P83" s="137">
        <v>1</v>
      </c>
      <c r="Q83" s="136"/>
      <c r="R83" s="136"/>
      <c r="S83" s="136"/>
      <c r="T83" s="136"/>
      <c r="U83" s="136"/>
      <c r="V83" s="136"/>
      <c r="W83" s="136"/>
      <c r="X83" s="870"/>
      <c r="Y83" s="64"/>
    </row>
    <row r="84" spans="1:25" s="10" customFormat="1" ht="30" customHeight="1">
      <c r="A84" s="772"/>
      <c r="B84" s="773"/>
      <c r="C84" s="921"/>
      <c r="D84" s="927"/>
      <c r="E84" s="72">
        <v>4</v>
      </c>
      <c r="F84" s="66" t="s">
        <v>921</v>
      </c>
      <c r="G84" s="947"/>
      <c r="H84" s="891"/>
      <c r="I84" s="876"/>
      <c r="J84" s="924"/>
      <c r="K84" s="64"/>
      <c r="L84" s="64"/>
      <c r="M84" s="797"/>
      <c r="N84" s="151">
        <v>1</v>
      </c>
      <c r="O84" s="136"/>
      <c r="P84" s="136"/>
      <c r="Q84" s="136"/>
      <c r="R84" s="136"/>
      <c r="S84" s="136"/>
      <c r="T84" s="136"/>
      <c r="U84" s="136"/>
      <c r="V84" s="136"/>
      <c r="W84" s="136"/>
      <c r="X84" s="870"/>
      <c r="Y84" s="64"/>
    </row>
    <row r="85" spans="1:25" s="10" customFormat="1" ht="30" customHeight="1">
      <c r="A85" s="772"/>
      <c r="B85" s="773"/>
      <c r="C85" s="921"/>
      <c r="D85" s="927"/>
      <c r="E85" s="72">
        <v>5</v>
      </c>
      <c r="F85" s="66" t="s">
        <v>920</v>
      </c>
      <c r="G85" s="946"/>
      <c r="H85" s="891"/>
      <c r="I85" s="876"/>
      <c r="J85" s="924"/>
      <c r="K85" s="64"/>
      <c r="L85" s="64"/>
      <c r="M85" s="797"/>
      <c r="N85" s="151"/>
      <c r="O85" s="137"/>
      <c r="P85" s="137">
        <v>1</v>
      </c>
      <c r="Q85" s="136"/>
      <c r="R85" s="136"/>
      <c r="S85" s="136"/>
      <c r="T85" s="136"/>
      <c r="U85" s="136"/>
      <c r="V85" s="136"/>
      <c r="W85" s="136"/>
      <c r="X85" s="871"/>
      <c r="Y85" s="64"/>
    </row>
    <row r="86" spans="1:25" s="10" customFormat="1" ht="30" customHeight="1">
      <c r="A86" s="690">
        <v>31</v>
      </c>
      <c r="B86" s="768" t="s">
        <v>918</v>
      </c>
      <c r="C86" s="920" t="s">
        <v>909</v>
      </c>
      <c r="D86" s="944" t="s">
        <v>1620</v>
      </c>
      <c r="E86" s="72">
        <v>1</v>
      </c>
      <c r="F86" s="66" t="s">
        <v>917</v>
      </c>
      <c r="G86" s="692" t="s">
        <v>1673</v>
      </c>
      <c r="H86" s="890"/>
      <c r="I86" s="875"/>
      <c r="J86" s="923">
        <v>220.35</v>
      </c>
      <c r="K86" s="64"/>
      <c r="L86" s="64"/>
      <c r="M86" s="679" t="s">
        <v>206</v>
      </c>
      <c r="N86" s="151"/>
      <c r="O86" s="137"/>
      <c r="P86" s="137">
        <v>1</v>
      </c>
      <c r="Q86" s="136"/>
      <c r="R86" s="136"/>
      <c r="S86" s="136"/>
      <c r="T86" s="136"/>
      <c r="U86" s="136"/>
      <c r="V86" s="136"/>
      <c r="W86" s="136"/>
      <c r="X86" s="869">
        <v>25.74</v>
      </c>
      <c r="Y86" s="64"/>
    </row>
    <row r="87" spans="1:25" s="10" customFormat="1" ht="30" customHeight="1">
      <c r="A87" s="757"/>
      <c r="B87" s="769"/>
      <c r="C87" s="922"/>
      <c r="D87" s="928"/>
      <c r="E87" s="72">
        <v>2</v>
      </c>
      <c r="F87" s="66" t="s">
        <v>916</v>
      </c>
      <c r="G87" s="932"/>
      <c r="H87" s="892"/>
      <c r="I87" s="877"/>
      <c r="J87" s="925"/>
      <c r="K87" s="64"/>
      <c r="L87" s="64"/>
      <c r="M87" s="798"/>
      <c r="N87" s="151"/>
      <c r="O87" s="137"/>
      <c r="P87" s="137"/>
      <c r="Q87" s="137">
        <v>1</v>
      </c>
      <c r="R87" s="136"/>
      <c r="S87" s="136"/>
      <c r="T87" s="136"/>
      <c r="U87" s="136"/>
      <c r="V87" s="136"/>
      <c r="W87" s="136"/>
      <c r="X87" s="871"/>
      <c r="Y87" s="64"/>
    </row>
    <row r="88" spans="1:25" s="10" customFormat="1" ht="39.75" customHeight="1">
      <c r="A88" s="71">
        <v>32</v>
      </c>
      <c r="B88" s="74" t="s">
        <v>915</v>
      </c>
      <c r="C88" s="216" t="s">
        <v>909</v>
      </c>
      <c r="D88" s="337" t="s">
        <v>1621</v>
      </c>
      <c r="E88" s="72">
        <v>1</v>
      </c>
      <c r="F88" s="66" t="s">
        <v>914</v>
      </c>
      <c r="G88" s="196" t="s">
        <v>1674</v>
      </c>
      <c r="H88" s="81"/>
      <c r="I88" s="80"/>
      <c r="J88" s="359">
        <v>112.28</v>
      </c>
      <c r="K88" s="64"/>
      <c r="L88" s="64"/>
      <c r="M88" s="75" t="s">
        <v>206</v>
      </c>
      <c r="N88" s="151">
        <v>1</v>
      </c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64"/>
    </row>
    <row r="89" spans="1:25" s="10" customFormat="1" ht="30" customHeight="1">
      <c r="A89" s="690">
        <v>33</v>
      </c>
      <c r="B89" s="768" t="s">
        <v>913</v>
      </c>
      <c r="C89" s="920" t="s">
        <v>909</v>
      </c>
      <c r="D89" s="944" t="s">
        <v>1044</v>
      </c>
      <c r="E89" s="72">
        <v>1</v>
      </c>
      <c r="F89" s="66" t="s">
        <v>912</v>
      </c>
      <c r="G89" s="945" t="s">
        <v>1931</v>
      </c>
      <c r="H89" s="890"/>
      <c r="I89" s="875"/>
      <c r="J89" s="923">
        <v>230.29</v>
      </c>
      <c r="K89" s="64"/>
      <c r="L89" s="64"/>
      <c r="M89" s="679" t="s">
        <v>206</v>
      </c>
      <c r="N89" s="151">
        <v>1</v>
      </c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64"/>
    </row>
    <row r="90" spans="1:25" s="10" customFormat="1" ht="30" customHeight="1">
      <c r="A90" s="757"/>
      <c r="B90" s="769"/>
      <c r="C90" s="922"/>
      <c r="D90" s="928"/>
      <c r="E90" s="72">
        <v>2</v>
      </c>
      <c r="F90" s="66" t="s">
        <v>911</v>
      </c>
      <c r="G90" s="946"/>
      <c r="H90" s="892"/>
      <c r="I90" s="877"/>
      <c r="J90" s="925"/>
      <c r="K90" s="64"/>
      <c r="L90" s="64"/>
      <c r="M90" s="798"/>
      <c r="N90" s="151">
        <v>1</v>
      </c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64"/>
    </row>
    <row r="91" spans="1:25" s="10" customFormat="1" ht="30" customHeight="1">
      <c r="A91" s="71">
        <v>34</v>
      </c>
      <c r="B91" s="74" t="s">
        <v>910</v>
      </c>
      <c r="C91" s="216" t="s">
        <v>909</v>
      </c>
      <c r="D91" s="337" t="s">
        <v>1622</v>
      </c>
      <c r="E91" s="72">
        <v>1</v>
      </c>
      <c r="F91" s="66" t="s">
        <v>908</v>
      </c>
      <c r="G91" s="150" t="s">
        <v>1827</v>
      </c>
      <c r="H91" s="81"/>
      <c r="I91" s="80"/>
      <c r="J91" s="359">
        <v>111.53</v>
      </c>
      <c r="K91" s="64"/>
      <c r="L91" s="64"/>
      <c r="M91" s="75" t="s">
        <v>206</v>
      </c>
      <c r="N91" s="151"/>
      <c r="O91" s="137"/>
      <c r="P91" s="137">
        <v>1</v>
      </c>
      <c r="Q91" s="136"/>
      <c r="R91" s="136"/>
      <c r="S91" s="136"/>
      <c r="T91" s="136"/>
      <c r="U91" s="136"/>
      <c r="V91" s="136"/>
      <c r="W91" s="136"/>
      <c r="X91" s="224">
        <v>12.27</v>
      </c>
      <c r="Y91" s="64"/>
    </row>
    <row r="92" spans="1:25" ht="18.75">
      <c r="A92" s="973">
        <v>35</v>
      </c>
      <c r="B92" s="863" t="s">
        <v>2317</v>
      </c>
      <c r="C92" s="964" t="s">
        <v>795</v>
      </c>
      <c r="D92" s="970" t="s">
        <v>1645</v>
      </c>
      <c r="E92" s="319">
        <v>1</v>
      </c>
      <c r="F92" s="327" t="s">
        <v>799</v>
      </c>
      <c r="G92" s="967" t="s">
        <v>1774</v>
      </c>
      <c r="J92" s="961">
        <v>437.67</v>
      </c>
      <c r="K92" s="677"/>
      <c r="L92" s="1"/>
      <c r="M92" s="611" t="s">
        <v>206</v>
      </c>
      <c r="N92" s="28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.75">
      <c r="A93" s="974"/>
      <c r="B93" s="864"/>
      <c r="C93" s="965"/>
      <c r="D93" s="971"/>
      <c r="E93" s="319">
        <v>2</v>
      </c>
      <c r="F93" s="327" t="s">
        <v>798</v>
      </c>
      <c r="G93" s="968"/>
      <c r="J93" s="962"/>
      <c r="K93" s="953"/>
      <c r="L93" s="1"/>
      <c r="M93" s="612"/>
      <c r="N93" s="28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.75">
      <c r="A94" s="974"/>
      <c r="B94" s="864"/>
      <c r="C94" s="965"/>
      <c r="D94" s="971"/>
      <c r="E94" s="319">
        <v>3</v>
      </c>
      <c r="F94" s="327" t="s">
        <v>797</v>
      </c>
      <c r="G94" s="968"/>
      <c r="J94" s="962"/>
      <c r="K94" s="953"/>
      <c r="L94" s="1"/>
      <c r="M94" s="612"/>
      <c r="N94" s="28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8.75">
      <c r="A95" s="975"/>
      <c r="B95" s="865"/>
      <c r="C95" s="966"/>
      <c r="D95" s="972"/>
      <c r="E95" s="320">
        <v>4</v>
      </c>
      <c r="F95" s="327" t="s">
        <v>796</v>
      </c>
      <c r="G95" s="969"/>
      <c r="J95" s="963"/>
      <c r="K95" s="678"/>
      <c r="L95" s="1"/>
      <c r="M95" s="613"/>
      <c r="N95" s="28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0">
      <c r="A96" s="284">
        <v>36</v>
      </c>
      <c r="B96" s="290" t="s">
        <v>2318</v>
      </c>
      <c r="C96" s="101" t="s">
        <v>795</v>
      </c>
      <c r="D96" s="321" t="s">
        <v>795</v>
      </c>
      <c r="E96" s="319">
        <v>1</v>
      </c>
      <c r="F96" s="327" t="s">
        <v>794</v>
      </c>
      <c r="G96" s="328" t="s">
        <v>1686</v>
      </c>
      <c r="J96" s="358">
        <v>110.75</v>
      </c>
      <c r="K96" s="287"/>
      <c r="L96" s="1"/>
      <c r="M96" s="346" t="s">
        <v>206</v>
      </c>
      <c r="N96" s="287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.75">
      <c r="A97" s="284">
        <v>37</v>
      </c>
      <c r="B97" s="280" t="s">
        <v>2319</v>
      </c>
      <c r="C97" s="330" t="s">
        <v>795</v>
      </c>
      <c r="D97" s="338" t="s">
        <v>795</v>
      </c>
      <c r="E97" s="324">
        <v>1</v>
      </c>
      <c r="F97" s="326" t="s">
        <v>2320</v>
      </c>
      <c r="G97" s="329" t="s">
        <v>1774</v>
      </c>
      <c r="J97" s="358">
        <v>110.75</v>
      </c>
      <c r="K97" s="287"/>
      <c r="L97" s="1"/>
      <c r="M97" s="346" t="s">
        <v>206</v>
      </c>
      <c r="N97" s="28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.75">
      <c r="A98" s="284">
        <v>38</v>
      </c>
      <c r="B98" s="280" t="s">
        <v>2321</v>
      </c>
      <c r="C98" s="331" t="s">
        <v>2322</v>
      </c>
      <c r="D98" s="338" t="s">
        <v>2323</v>
      </c>
      <c r="E98" s="324">
        <v>1</v>
      </c>
      <c r="F98" s="326" t="s">
        <v>2324</v>
      </c>
      <c r="G98" s="329" t="s">
        <v>1774</v>
      </c>
      <c r="J98" s="358">
        <v>112.75</v>
      </c>
      <c r="K98" s="287"/>
      <c r="L98" s="1"/>
      <c r="M98" s="346" t="s">
        <v>206</v>
      </c>
      <c r="N98" s="28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3">
      <c r="A99" s="703">
        <v>39</v>
      </c>
      <c r="B99" s="976" t="s">
        <v>2325</v>
      </c>
      <c r="C99" s="978" t="s">
        <v>2322</v>
      </c>
      <c r="D99" s="338" t="s">
        <v>2326</v>
      </c>
      <c r="E99" s="324">
        <v>1</v>
      </c>
      <c r="F99" s="325" t="s">
        <v>2327</v>
      </c>
      <c r="G99" s="980" t="s">
        <v>2328</v>
      </c>
      <c r="J99" s="614">
        <v>225.5</v>
      </c>
      <c r="K99" s="287"/>
      <c r="L99" s="1"/>
      <c r="M99" s="611" t="s">
        <v>206</v>
      </c>
      <c r="N99" s="287"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.75">
      <c r="A100" s="703"/>
      <c r="B100" s="977"/>
      <c r="C100" s="979"/>
      <c r="D100" s="338" t="s">
        <v>2326</v>
      </c>
      <c r="E100" s="324">
        <v>2</v>
      </c>
      <c r="F100" s="326" t="s">
        <v>2329</v>
      </c>
      <c r="G100" s="981"/>
      <c r="J100" s="615"/>
      <c r="K100" s="287"/>
      <c r="L100" s="1"/>
      <c r="M100" s="613"/>
      <c r="N100" s="287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0">
      <c r="A101" s="284">
        <v>40</v>
      </c>
      <c r="B101" s="280" t="s">
        <v>2330</v>
      </c>
      <c r="C101" s="331" t="s">
        <v>2322</v>
      </c>
      <c r="D101" s="338" t="s">
        <v>1613</v>
      </c>
      <c r="E101" s="324">
        <v>1</v>
      </c>
      <c r="F101" s="326" t="s">
        <v>2331</v>
      </c>
      <c r="G101" s="328" t="s">
        <v>2328</v>
      </c>
      <c r="J101" s="358">
        <v>111.6</v>
      </c>
      <c r="K101" s="287"/>
      <c r="L101" s="1"/>
      <c r="M101" s="346" t="s">
        <v>206</v>
      </c>
      <c r="N101" s="287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0">
      <c r="A102" s="284">
        <v>41</v>
      </c>
      <c r="B102" s="280" t="s">
        <v>2332</v>
      </c>
      <c r="C102" s="330" t="s">
        <v>2322</v>
      </c>
      <c r="D102" s="338" t="s">
        <v>1622</v>
      </c>
      <c r="E102" s="324">
        <v>1</v>
      </c>
      <c r="F102" s="326" t="s">
        <v>2333</v>
      </c>
      <c r="G102" s="328" t="s">
        <v>2334</v>
      </c>
      <c r="J102" s="358">
        <v>111.53</v>
      </c>
      <c r="K102" s="287"/>
      <c r="L102" s="1"/>
      <c r="M102" s="346" t="s">
        <v>206</v>
      </c>
      <c r="N102" s="287"/>
      <c r="O102" s="250"/>
      <c r="P102" s="116">
        <v>1</v>
      </c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25">
      <c r="A103" s="284">
        <v>42</v>
      </c>
      <c r="B103" s="332" t="s">
        <v>2335</v>
      </c>
      <c r="C103" s="333" t="s">
        <v>2336</v>
      </c>
      <c r="D103" s="339" t="s">
        <v>1596</v>
      </c>
      <c r="E103" s="334">
        <v>1</v>
      </c>
      <c r="F103" s="323" t="s">
        <v>2337</v>
      </c>
      <c r="G103" s="322" t="s">
        <v>2338</v>
      </c>
      <c r="J103" s="358">
        <v>111.41</v>
      </c>
      <c r="K103" s="287"/>
      <c r="L103" s="1"/>
      <c r="M103" s="346" t="s">
        <v>206</v>
      </c>
      <c r="N103" s="287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25">
      <c r="A104" s="284">
        <v>43</v>
      </c>
      <c r="B104" s="332" t="s">
        <v>2339</v>
      </c>
      <c r="C104" s="333" t="s">
        <v>2336</v>
      </c>
      <c r="D104" s="339" t="s">
        <v>1602</v>
      </c>
      <c r="E104" s="334">
        <v>1</v>
      </c>
      <c r="F104" s="323" t="s">
        <v>2340</v>
      </c>
      <c r="G104" s="340" t="s">
        <v>1774</v>
      </c>
      <c r="J104" s="358">
        <v>108.82</v>
      </c>
      <c r="K104" s="287"/>
      <c r="L104" s="1"/>
      <c r="M104" s="346" t="s">
        <v>206</v>
      </c>
      <c r="N104" s="28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25">
      <c r="A105" s="284">
        <v>44</v>
      </c>
      <c r="B105" s="335" t="s">
        <v>2341</v>
      </c>
      <c r="C105" s="333" t="s">
        <v>2336</v>
      </c>
      <c r="D105" s="339" t="s">
        <v>1500</v>
      </c>
      <c r="E105" s="334">
        <v>1</v>
      </c>
      <c r="F105" s="323" t="s">
        <v>2342</v>
      </c>
      <c r="G105" s="341" t="s">
        <v>2343</v>
      </c>
      <c r="J105" s="358">
        <v>108.84</v>
      </c>
      <c r="K105" s="287"/>
      <c r="L105" s="1"/>
      <c r="M105" s="346" t="s">
        <v>206</v>
      </c>
      <c r="N105" s="287"/>
      <c r="O105" s="250"/>
      <c r="P105" s="250"/>
      <c r="Q105" s="250"/>
      <c r="R105" s="116">
        <v>1</v>
      </c>
      <c r="S105" s="1"/>
      <c r="T105" s="1"/>
      <c r="U105" s="1"/>
      <c r="V105" s="1"/>
      <c r="W105" s="1"/>
      <c r="X105" s="1">
        <v>41.23</v>
      </c>
      <c r="Y105" s="1"/>
    </row>
    <row r="106" spans="1:25" ht="20.25">
      <c r="A106" s="284">
        <v>45</v>
      </c>
      <c r="B106" s="332" t="s">
        <v>2344</v>
      </c>
      <c r="C106" s="333" t="s">
        <v>2336</v>
      </c>
      <c r="D106" s="339" t="s">
        <v>1594</v>
      </c>
      <c r="E106" s="334">
        <v>1</v>
      </c>
      <c r="F106" s="323" t="s">
        <v>2345</v>
      </c>
      <c r="G106" s="340" t="s">
        <v>2346</v>
      </c>
      <c r="J106" s="358">
        <v>108.7</v>
      </c>
      <c r="K106" s="287"/>
      <c r="L106" s="1"/>
      <c r="M106" s="346" t="s">
        <v>206</v>
      </c>
      <c r="N106" s="287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25">
      <c r="A107" s="284">
        <v>46</v>
      </c>
      <c r="B107" s="332" t="s">
        <v>2347</v>
      </c>
      <c r="C107" s="333" t="s">
        <v>2336</v>
      </c>
      <c r="D107" s="339" t="s">
        <v>2348</v>
      </c>
      <c r="E107" s="334">
        <v>1</v>
      </c>
      <c r="F107" s="323" t="s">
        <v>2349</v>
      </c>
      <c r="G107" s="340" t="s">
        <v>1774</v>
      </c>
      <c r="J107" s="358">
        <v>108.74</v>
      </c>
      <c r="K107" s="287"/>
      <c r="L107" s="1"/>
      <c r="M107" s="346" t="s">
        <v>206</v>
      </c>
      <c r="N107" s="28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25">
      <c r="A108" s="611">
        <v>47</v>
      </c>
      <c r="B108" s="954" t="s">
        <v>2350</v>
      </c>
      <c r="C108" s="956" t="s">
        <v>2336</v>
      </c>
      <c r="D108" s="958" t="s">
        <v>1604</v>
      </c>
      <c r="E108" s="334">
        <v>1</v>
      </c>
      <c r="F108" s="323" t="s">
        <v>2351</v>
      </c>
      <c r="G108" s="959" t="s">
        <v>2352</v>
      </c>
      <c r="J108" s="961">
        <v>221.06</v>
      </c>
      <c r="K108" s="287"/>
      <c r="L108" s="1"/>
      <c r="M108" s="611" t="s">
        <v>206</v>
      </c>
      <c r="N108" s="287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25">
      <c r="A109" s="613"/>
      <c r="B109" s="955"/>
      <c r="C109" s="957"/>
      <c r="D109" s="958"/>
      <c r="E109" s="334">
        <v>2</v>
      </c>
      <c r="F109" s="323" t="s">
        <v>2353</v>
      </c>
      <c r="G109" s="960"/>
      <c r="J109" s="963"/>
      <c r="K109" s="287"/>
      <c r="L109" s="1"/>
      <c r="M109" s="613"/>
      <c r="N109" s="287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0">
      <c r="A110" s="284">
        <v>48</v>
      </c>
      <c r="B110" s="332" t="s">
        <v>2354</v>
      </c>
      <c r="C110" s="334" t="s">
        <v>2336</v>
      </c>
      <c r="D110" s="339" t="s">
        <v>2355</v>
      </c>
      <c r="E110" s="334">
        <v>1</v>
      </c>
      <c r="F110" s="323" t="s">
        <v>2356</v>
      </c>
      <c r="G110" s="341" t="s">
        <v>2352</v>
      </c>
      <c r="J110" s="358">
        <v>109.3</v>
      </c>
      <c r="K110" s="287"/>
      <c r="L110" s="1"/>
      <c r="M110" s="346" t="s">
        <v>206</v>
      </c>
      <c r="N110" s="287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10" customFormat="1" ht="20.100000000000001" customHeight="1">
      <c r="A111" s="73"/>
      <c r="B111" s="76" t="s">
        <v>208</v>
      </c>
      <c r="C111" s="76"/>
      <c r="D111" s="37"/>
      <c r="E111" s="79">
        <f>E10+E12+E15+E17+E18+E19+E20+E21+E22+E23+E24+E26+E27+E30+E31+E34+E35+E37+E38+E47+E54+E58+E62+E64+E69+E71+E76+E79+E80+E85+E87+E88+E90+E91+E95+E96+E97+E98+E100+E101+E102+E103+E104+E105+E106+E107+E109+E110</f>
        <v>103</v>
      </c>
      <c r="F111" s="64"/>
      <c r="G111" s="155"/>
      <c r="H111" s="64"/>
      <c r="I111" s="64"/>
      <c r="J111" s="354">
        <f>SUM(J8:J110)</f>
        <v>11423.810000000001</v>
      </c>
      <c r="K111" s="73"/>
      <c r="L111" s="73"/>
      <c r="M111" s="73"/>
      <c r="N111" s="79">
        <f>SUM(N8:N110)</f>
        <v>40</v>
      </c>
      <c r="O111" s="79">
        <f t="shared" ref="O111:X111" si="0">SUM(O8:O110)</f>
        <v>0</v>
      </c>
      <c r="P111" s="79">
        <f t="shared" si="0"/>
        <v>16</v>
      </c>
      <c r="Q111" s="79">
        <f t="shared" si="0"/>
        <v>6</v>
      </c>
      <c r="R111" s="79">
        <f t="shared" si="0"/>
        <v>6</v>
      </c>
      <c r="S111" s="79">
        <f t="shared" si="0"/>
        <v>14</v>
      </c>
      <c r="T111" s="79">
        <f t="shared" si="0"/>
        <v>6</v>
      </c>
      <c r="U111" s="79">
        <f t="shared" si="0"/>
        <v>3</v>
      </c>
      <c r="V111" s="79">
        <f t="shared" si="0"/>
        <v>2</v>
      </c>
      <c r="W111" s="79">
        <f t="shared" si="0"/>
        <v>0</v>
      </c>
      <c r="X111" s="79">
        <f t="shared" si="0"/>
        <v>1665.18</v>
      </c>
      <c r="Y111" s="73"/>
    </row>
  </sheetData>
  <mergeCells count="242">
    <mergeCell ref="M108:M109"/>
    <mergeCell ref="M92:M95"/>
    <mergeCell ref="M99:M100"/>
    <mergeCell ref="K92:K95"/>
    <mergeCell ref="J99:J100"/>
    <mergeCell ref="A108:A109"/>
    <mergeCell ref="B108:B109"/>
    <mergeCell ref="C108:C109"/>
    <mergeCell ref="D108:D109"/>
    <mergeCell ref="G108:G109"/>
    <mergeCell ref="J92:J95"/>
    <mergeCell ref="C92:C95"/>
    <mergeCell ref="G92:G95"/>
    <mergeCell ref="D92:D95"/>
    <mergeCell ref="B92:B95"/>
    <mergeCell ref="A92:A95"/>
    <mergeCell ref="A99:A100"/>
    <mergeCell ref="B99:B100"/>
    <mergeCell ref="C99:C100"/>
    <mergeCell ref="G99:G100"/>
    <mergeCell ref="J108:J109"/>
    <mergeCell ref="X72:X76"/>
    <mergeCell ref="A48:A54"/>
    <mergeCell ref="X28:X30"/>
    <mergeCell ref="X32:X34"/>
    <mergeCell ref="X39:X47"/>
    <mergeCell ref="X48:X54"/>
    <mergeCell ref="X55:X58"/>
    <mergeCell ref="X86:X87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A8:A10"/>
    <mergeCell ref="B8:B10"/>
    <mergeCell ref="C8:C10"/>
    <mergeCell ref="D13:D15"/>
    <mergeCell ref="D16:D17"/>
    <mergeCell ref="D25:D26"/>
    <mergeCell ref="D28:D30"/>
    <mergeCell ref="D32:D34"/>
    <mergeCell ref="D36:D37"/>
    <mergeCell ref="H11:H12"/>
    <mergeCell ref="I11:I12"/>
    <mergeCell ref="H8:H10"/>
    <mergeCell ref="I8:I10"/>
    <mergeCell ref="D11:D12"/>
    <mergeCell ref="D48:D54"/>
    <mergeCell ref="G28:G30"/>
    <mergeCell ref="G32:G34"/>
    <mergeCell ref="G36:G37"/>
    <mergeCell ref="G39:G47"/>
    <mergeCell ref="G48:G54"/>
    <mergeCell ref="I48:I54"/>
    <mergeCell ref="D39:D47"/>
    <mergeCell ref="H48:H54"/>
    <mergeCell ref="J28:J30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M32:M34"/>
    <mergeCell ref="A36:A37"/>
    <mergeCell ref="B36:B37"/>
    <mergeCell ref="C36:C37"/>
    <mergeCell ref="J36:J37"/>
    <mergeCell ref="H36:H37"/>
    <mergeCell ref="I36:I37"/>
    <mergeCell ref="M36:M37"/>
    <mergeCell ref="A32:A34"/>
    <mergeCell ref="B32:B34"/>
    <mergeCell ref="C32:C34"/>
    <mergeCell ref="J32:J34"/>
    <mergeCell ref="H32:H34"/>
    <mergeCell ref="I32:I34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E5:E7"/>
    <mergeCell ref="F5:F7"/>
    <mergeCell ref="X3:Y3"/>
    <mergeCell ref="H5:H7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M77:M79"/>
    <mergeCell ref="A81:A85"/>
    <mergeCell ref="A11:A12"/>
    <mergeCell ref="B11:B12"/>
    <mergeCell ref="C11:C12"/>
    <mergeCell ref="J11:J12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X25:X26"/>
    <mergeCell ref="X8:X10"/>
    <mergeCell ref="X11:X12"/>
    <mergeCell ref="X81:X85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J8:J10"/>
  </mergeCells>
  <pageMargins left="0.12" right="0.05" top="0.13" bottom="0.13" header="0.13" footer="0.13"/>
  <pageSetup paperSize="9" scale="74" orientation="landscape" r:id="rId1"/>
  <rowBreaks count="4" manualBreakCount="4">
    <brk id="27" max="24" man="1"/>
    <brk id="47" max="24" man="1"/>
    <brk id="69" max="24" man="1"/>
    <brk id="9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3"/>
  <sheetViews>
    <sheetView showGridLines="0" view="pageBreakPreview" zoomScale="85" zoomScaleSheetLayoutView="85" workbookViewId="0">
      <pane ySplit="7" topLeftCell="A8" activePane="bottomLeft" state="frozen"/>
      <selection pane="bottomLeft" activeCell="F9" sqref="F9"/>
    </sheetView>
  </sheetViews>
  <sheetFormatPr defaultRowHeight="15"/>
  <cols>
    <col min="1" max="1" width="3.5703125" customWidth="1"/>
    <col min="2" max="2" width="9.5703125" customWidth="1"/>
    <col min="3" max="3" width="9.85546875" customWidth="1"/>
    <col min="4" max="4" width="11.28515625" style="88" customWidth="1"/>
    <col min="5" max="5" width="4" customWidth="1"/>
    <col min="6" max="6" width="29" bestFit="1" customWidth="1"/>
    <col min="7" max="7" width="23.570312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88" hidden="1" customWidth="1"/>
    <col min="13" max="13" width="10.7109375" customWidth="1"/>
    <col min="14" max="14" width="3.28515625" hidden="1" customWidth="1"/>
    <col min="15" max="23" width="5.7109375" customWidth="1"/>
    <col min="25" max="25" width="13.7109375" style="14" customWidth="1"/>
  </cols>
  <sheetData>
    <row r="1" spans="1:25">
      <c r="A1" s="736" t="s">
        <v>18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5" ht="15" customHeight="1">
      <c r="A2" s="853" t="str">
        <f>'Patna (West)'!A2</f>
        <v>Progress Report for the construction of SSS ( Sanc. Year 2012 - 13 )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</row>
    <row r="3" spans="1:25">
      <c r="A3" s="707" t="s">
        <v>48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3" t="str">
        <f>Summary!V3</f>
        <v>Date:-31.01.2015</v>
      </c>
      <c r="Y3" s="703"/>
    </row>
    <row r="4" spans="1:25" ht="25.5" customHeight="1">
      <c r="A4" s="1015" t="s">
        <v>1905</v>
      </c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7"/>
    </row>
    <row r="5" spans="1:25" ht="18" customHeight="1">
      <c r="A5" s="641" t="s">
        <v>0</v>
      </c>
      <c r="B5" s="641" t="s">
        <v>1</v>
      </c>
      <c r="C5" s="662" t="s">
        <v>2</v>
      </c>
      <c r="D5" s="641" t="s">
        <v>3</v>
      </c>
      <c r="E5" s="641" t="s">
        <v>0</v>
      </c>
      <c r="F5" s="662" t="s">
        <v>4</v>
      </c>
      <c r="G5" s="641" t="s">
        <v>5</v>
      </c>
      <c r="H5" s="642" t="s">
        <v>211</v>
      </c>
      <c r="I5" s="641" t="s">
        <v>209</v>
      </c>
      <c r="J5" s="642" t="s">
        <v>210</v>
      </c>
      <c r="K5" s="642" t="s">
        <v>31</v>
      </c>
      <c r="L5" s="641" t="s">
        <v>1785</v>
      </c>
      <c r="M5" s="642" t="s">
        <v>32</v>
      </c>
      <c r="N5" s="645" t="s">
        <v>15</v>
      </c>
      <c r="O5" s="645"/>
      <c r="P5" s="645"/>
      <c r="Q5" s="645"/>
      <c r="R5" s="645"/>
      <c r="S5" s="645"/>
      <c r="T5" s="645"/>
      <c r="U5" s="645"/>
      <c r="V5" s="645"/>
      <c r="W5" s="645"/>
      <c r="X5" s="642" t="s">
        <v>20</v>
      </c>
      <c r="Y5" s="642" t="s">
        <v>13</v>
      </c>
    </row>
    <row r="6" spans="1:25" ht="29.25" customHeight="1">
      <c r="A6" s="641"/>
      <c r="B6" s="641"/>
      <c r="C6" s="662"/>
      <c r="D6" s="641"/>
      <c r="E6" s="641"/>
      <c r="F6" s="662"/>
      <c r="G6" s="641"/>
      <c r="H6" s="643"/>
      <c r="I6" s="641"/>
      <c r="J6" s="643"/>
      <c r="K6" s="643"/>
      <c r="L6" s="641"/>
      <c r="M6" s="643"/>
      <c r="N6" s="666" t="s">
        <v>6</v>
      </c>
      <c r="O6" s="1018" t="s">
        <v>14</v>
      </c>
      <c r="P6" s="1019" t="s">
        <v>9</v>
      </c>
      <c r="Q6" s="641" t="s">
        <v>8</v>
      </c>
      <c r="R6" s="1020" t="s">
        <v>16</v>
      </c>
      <c r="S6" s="1020"/>
      <c r="T6" s="666" t="s">
        <v>17</v>
      </c>
      <c r="U6" s="666"/>
      <c r="V6" s="1021" t="s">
        <v>12</v>
      </c>
      <c r="W6" s="1021" t="s">
        <v>7</v>
      </c>
      <c r="X6" s="643"/>
      <c r="Y6" s="643"/>
    </row>
    <row r="7" spans="1:25" ht="27.75" customHeight="1">
      <c r="A7" s="641"/>
      <c r="B7" s="641"/>
      <c r="C7" s="662"/>
      <c r="D7" s="641"/>
      <c r="E7" s="641"/>
      <c r="F7" s="662"/>
      <c r="G7" s="641"/>
      <c r="H7" s="644"/>
      <c r="I7" s="641"/>
      <c r="J7" s="644"/>
      <c r="K7" s="644"/>
      <c r="L7" s="641"/>
      <c r="M7" s="644"/>
      <c r="N7" s="666"/>
      <c r="O7" s="1018"/>
      <c r="P7" s="1019"/>
      <c r="Q7" s="641"/>
      <c r="R7" s="18" t="s">
        <v>10</v>
      </c>
      <c r="S7" s="18" t="s">
        <v>11</v>
      </c>
      <c r="T7" s="18" t="s">
        <v>10</v>
      </c>
      <c r="U7" s="18" t="s">
        <v>11</v>
      </c>
      <c r="V7" s="1021"/>
      <c r="W7" s="1021"/>
      <c r="X7" s="644"/>
      <c r="Y7" s="644"/>
    </row>
    <row r="8" spans="1:25" ht="24" customHeight="1">
      <c r="A8" s="26">
        <v>1</v>
      </c>
      <c r="B8" s="22" t="s">
        <v>1026</v>
      </c>
      <c r="C8" s="27" t="s">
        <v>1027</v>
      </c>
      <c r="E8" s="27">
        <v>1</v>
      </c>
      <c r="F8" s="24" t="s">
        <v>1028</v>
      </c>
      <c r="G8" s="249" t="s">
        <v>1909</v>
      </c>
      <c r="H8" s="45"/>
      <c r="J8" s="21">
        <v>111.07</v>
      </c>
      <c r="K8" s="1"/>
      <c r="L8" s="127"/>
      <c r="M8" s="21" t="s">
        <v>206</v>
      </c>
      <c r="N8" s="1">
        <v>1</v>
      </c>
      <c r="O8" s="115"/>
      <c r="P8" s="115"/>
      <c r="Q8" s="115"/>
      <c r="R8" s="115"/>
      <c r="S8" s="115"/>
      <c r="T8" s="115"/>
      <c r="U8" s="115"/>
      <c r="V8" s="115"/>
      <c r="W8" s="115"/>
      <c r="X8" s="1"/>
      <c r="Y8" s="2"/>
    </row>
    <row r="9" spans="1:25" ht="24" customHeight="1">
      <c r="A9" s="689">
        <v>2</v>
      </c>
      <c r="B9" s="1011" t="s">
        <v>1029</v>
      </c>
      <c r="C9" s="741" t="s">
        <v>1027</v>
      </c>
      <c r="D9" s="1012" t="s">
        <v>1694</v>
      </c>
      <c r="E9" s="27">
        <v>1</v>
      </c>
      <c r="F9" s="24" t="s">
        <v>1030</v>
      </c>
      <c r="G9" s="611" t="s">
        <v>1774</v>
      </c>
      <c r="H9" s="840"/>
      <c r="J9" s="616">
        <v>661</v>
      </c>
      <c r="K9" s="1"/>
      <c r="L9" s="745"/>
      <c r="M9" s="616" t="s">
        <v>206</v>
      </c>
      <c r="N9" s="1"/>
      <c r="O9" s="115"/>
      <c r="P9" s="115"/>
      <c r="Q9" s="115"/>
      <c r="R9" s="115"/>
      <c r="S9" s="115"/>
      <c r="T9" s="115"/>
      <c r="U9" s="115"/>
      <c r="V9" s="115"/>
      <c r="W9" s="115"/>
      <c r="X9" s="1"/>
      <c r="Y9" s="2"/>
    </row>
    <row r="10" spans="1:25" ht="24" customHeight="1">
      <c r="A10" s="689"/>
      <c r="B10" s="1011"/>
      <c r="C10" s="741"/>
      <c r="D10" s="1013"/>
      <c r="E10" s="27">
        <v>2</v>
      </c>
      <c r="F10" s="24" t="s">
        <v>1031</v>
      </c>
      <c r="G10" s="612"/>
      <c r="H10" s="840"/>
      <c r="J10" s="616"/>
      <c r="K10" s="1"/>
      <c r="L10" s="746"/>
      <c r="M10" s="616"/>
      <c r="N10" s="1"/>
      <c r="O10" s="115"/>
      <c r="P10" s="115"/>
      <c r="Q10" s="115"/>
      <c r="R10" s="115"/>
      <c r="S10" s="115"/>
      <c r="T10" s="115"/>
      <c r="U10" s="115"/>
      <c r="V10" s="115"/>
      <c r="W10" s="115"/>
      <c r="X10" s="1"/>
      <c r="Y10" s="2"/>
    </row>
    <row r="11" spans="1:25" ht="24" customHeight="1">
      <c r="A11" s="689"/>
      <c r="B11" s="1011"/>
      <c r="C11" s="741"/>
      <c r="D11" s="1013"/>
      <c r="E11" s="27">
        <v>3</v>
      </c>
      <c r="F11" s="24" t="s">
        <v>1032</v>
      </c>
      <c r="G11" s="612"/>
      <c r="H11" s="840"/>
      <c r="J11" s="616"/>
      <c r="K11" s="1"/>
      <c r="L11" s="746"/>
      <c r="M11" s="616"/>
      <c r="N11" s="1"/>
      <c r="O11" s="115"/>
      <c r="P11" s="115"/>
      <c r="Q11" s="115"/>
      <c r="R11" s="115"/>
      <c r="S11" s="115"/>
      <c r="T11" s="115"/>
      <c r="U11" s="115"/>
      <c r="V11" s="115"/>
      <c r="W11" s="115"/>
      <c r="X11" s="1"/>
      <c r="Y11" s="2"/>
    </row>
    <row r="12" spans="1:25" ht="24" customHeight="1">
      <c r="A12" s="689"/>
      <c r="B12" s="1011"/>
      <c r="C12" s="741"/>
      <c r="D12" s="1013"/>
      <c r="E12" s="27">
        <v>4</v>
      </c>
      <c r="F12" s="24" t="s">
        <v>1033</v>
      </c>
      <c r="G12" s="612"/>
      <c r="H12" s="840"/>
      <c r="J12" s="616"/>
      <c r="K12" s="1"/>
      <c r="L12" s="746"/>
      <c r="M12" s="616"/>
      <c r="N12" s="1"/>
      <c r="O12" s="115"/>
      <c r="P12" s="115"/>
      <c r="Q12" s="115"/>
      <c r="R12" s="115"/>
      <c r="S12" s="115"/>
      <c r="T12" s="115"/>
      <c r="U12" s="115"/>
      <c r="V12" s="115"/>
      <c r="W12" s="115"/>
      <c r="X12" s="1"/>
      <c r="Y12" s="2"/>
    </row>
    <row r="13" spans="1:25" ht="24" customHeight="1">
      <c r="A13" s="689"/>
      <c r="B13" s="1011"/>
      <c r="C13" s="741"/>
      <c r="D13" s="1013"/>
      <c r="E13" s="27">
        <v>5</v>
      </c>
      <c r="F13" s="24" t="s">
        <v>1034</v>
      </c>
      <c r="G13" s="612"/>
      <c r="H13" s="840"/>
      <c r="J13" s="616"/>
      <c r="K13" s="1"/>
      <c r="L13" s="746"/>
      <c r="M13" s="616"/>
      <c r="N13" s="1"/>
      <c r="O13" s="115"/>
      <c r="P13" s="115"/>
      <c r="Q13" s="115"/>
      <c r="R13" s="115"/>
      <c r="S13" s="115"/>
      <c r="T13" s="115"/>
      <c r="U13" s="115"/>
      <c r="V13" s="115"/>
      <c r="W13" s="115"/>
      <c r="X13" s="1"/>
      <c r="Y13" s="2"/>
    </row>
    <row r="14" spans="1:25" ht="24" customHeight="1">
      <c r="A14" s="689"/>
      <c r="B14" s="1011"/>
      <c r="C14" s="741"/>
      <c r="D14" s="1014"/>
      <c r="E14" s="27">
        <v>6</v>
      </c>
      <c r="F14" s="24" t="s">
        <v>1035</v>
      </c>
      <c r="G14" s="613"/>
      <c r="H14" s="840"/>
      <c r="J14" s="616"/>
      <c r="K14" s="1"/>
      <c r="L14" s="747"/>
      <c r="M14" s="616"/>
      <c r="N14" s="1"/>
      <c r="O14" s="115"/>
      <c r="P14" s="115"/>
      <c r="Q14" s="115"/>
      <c r="R14" s="115"/>
      <c r="S14" s="115"/>
      <c r="T14" s="115"/>
      <c r="U14" s="115"/>
      <c r="V14" s="115"/>
      <c r="W14" s="115"/>
      <c r="X14" s="1"/>
      <c r="Y14" s="2"/>
    </row>
    <row r="15" spans="1:25" ht="24" customHeight="1">
      <c r="A15" s="689">
        <v>3</v>
      </c>
      <c r="B15" s="1011" t="s">
        <v>1036</v>
      </c>
      <c r="C15" s="741" t="s">
        <v>1027</v>
      </c>
      <c r="D15" s="1012" t="s">
        <v>1695</v>
      </c>
      <c r="E15" s="27">
        <v>1</v>
      </c>
      <c r="F15" s="24" t="s">
        <v>1037</v>
      </c>
      <c r="G15" s="611" t="s">
        <v>1774</v>
      </c>
      <c r="H15" s="840"/>
      <c r="J15" s="616">
        <v>438.19</v>
      </c>
      <c r="K15" s="1"/>
      <c r="L15" s="745"/>
      <c r="M15" s="616" t="s">
        <v>206</v>
      </c>
      <c r="N15" s="1"/>
      <c r="O15" s="115"/>
      <c r="P15" s="115"/>
      <c r="Q15" s="115"/>
      <c r="R15" s="115"/>
      <c r="S15" s="115"/>
      <c r="T15" s="115"/>
      <c r="U15" s="115"/>
      <c r="V15" s="115"/>
      <c r="W15" s="115"/>
      <c r="X15" s="1"/>
      <c r="Y15" s="2"/>
    </row>
    <row r="16" spans="1:25" ht="24" customHeight="1">
      <c r="A16" s="689"/>
      <c r="B16" s="1011"/>
      <c r="C16" s="741"/>
      <c r="D16" s="1013"/>
      <c r="E16" s="27">
        <v>2</v>
      </c>
      <c r="F16" s="24" t="s">
        <v>1038</v>
      </c>
      <c r="G16" s="612"/>
      <c r="H16" s="840"/>
      <c r="J16" s="616"/>
      <c r="K16" s="1"/>
      <c r="L16" s="746"/>
      <c r="M16" s="616"/>
      <c r="N16" s="1"/>
      <c r="O16" s="115"/>
      <c r="P16" s="115"/>
      <c r="Q16" s="115"/>
      <c r="R16" s="115"/>
      <c r="S16" s="115"/>
      <c r="T16" s="115"/>
      <c r="U16" s="115"/>
      <c r="V16" s="115"/>
      <c r="W16" s="115"/>
      <c r="X16" s="1"/>
      <c r="Y16" s="2"/>
    </row>
    <row r="17" spans="1:25" ht="24" customHeight="1">
      <c r="A17" s="689"/>
      <c r="B17" s="1011"/>
      <c r="C17" s="741"/>
      <c r="D17" s="1013"/>
      <c r="E17" s="27">
        <v>3</v>
      </c>
      <c r="F17" s="24" t="s">
        <v>1039</v>
      </c>
      <c r="G17" s="612"/>
      <c r="H17" s="840"/>
      <c r="J17" s="616"/>
      <c r="K17" s="1"/>
      <c r="L17" s="746"/>
      <c r="M17" s="616"/>
      <c r="N17" s="1"/>
      <c r="O17" s="115"/>
      <c r="P17" s="115"/>
      <c r="Q17" s="115"/>
      <c r="R17" s="115"/>
      <c r="S17" s="115"/>
      <c r="T17" s="115"/>
      <c r="U17" s="115"/>
      <c r="V17" s="115"/>
      <c r="W17" s="115"/>
      <c r="X17" s="1"/>
      <c r="Y17" s="2"/>
    </row>
    <row r="18" spans="1:25" ht="24" customHeight="1">
      <c r="A18" s="689"/>
      <c r="B18" s="1011"/>
      <c r="C18" s="741"/>
      <c r="D18" s="1014"/>
      <c r="E18" s="27">
        <v>4</v>
      </c>
      <c r="F18" s="24" t="s">
        <v>1040</v>
      </c>
      <c r="G18" s="613"/>
      <c r="H18" s="840"/>
      <c r="J18" s="616"/>
      <c r="K18" s="1"/>
      <c r="L18" s="747"/>
      <c r="M18" s="616"/>
      <c r="N18" s="1"/>
      <c r="O18" s="115"/>
      <c r="P18" s="115"/>
      <c r="Q18" s="115"/>
      <c r="R18" s="115"/>
      <c r="S18" s="115"/>
      <c r="T18" s="115"/>
      <c r="U18" s="115"/>
      <c r="V18" s="115"/>
      <c r="W18" s="115"/>
      <c r="X18" s="1"/>
      <c r="Y18" s="2"/>
    </row>
    <row r="19" spans="1:25" ht="50.25" customHeight="1">
      <c r="A19" s="26">
        <v>4</v>
      </c>
      <c r="B19" s="22" t="s">
        <v>1041</v>
      </c>
      <c r="C19" s="27" t="s">
        <v>1027</v>
      </c>
      <c r="D19" s="99" t="s">
        <v>1696</v>
      </c>
      <c r="E19" s="27">
        <v>1</v>
      </c>
      <c r="F19" s="24" t="s">
        <v>1042</v>
      </c>
      <c r="G19" s="127" t="s">
        <v>1728</v>
      </c>
      <c r="H19" s="45"/>
      <c r="J19" s="21">
        <v>109.1</v>
      </c>
      <c r="K19" s="1"/>
      <c r="L19" s="127" t="s">
        <v>1788</v>
      </c>
      <c r="M19" s="21" t="s">
        <v>206</v>
      </c>
      <c r="N19" s="1"/>
      <c r="O19" s="116"/>
      <c r="P19" s="116"/>
      <c r="Q19" s="116">
        <v>1</v>
      </c>
      <c r="R19" s="115"/>
      <c r="S19" s="115"/>
      <c r="T19" s="115"/>
      <c r="U19" s="115"/>
      <c r="V19" s="115"/>
      <c r="W19" s="115"/>
      <c r="X19" s="366">
        <v>21.19</v>
      </c>
      <c r="Y19" s="2"/>
    </row>
    <row r="20" spans="1:25" ht="24" customHeight="1">
      <c r="A20" s="689">
        <v>5</v>
      </c>
      <c r="B20" s="1011" t="s">
        <v>1043</v>
      </c>
      <c r="C20" s="741" t="s">
        <v>1044</v>
      </c>
      <c r="D20" s="1022" t="s">
        <v>1697</v>
      </c>
      <c r="E20" s="27">
        <v>1</v>
      </c>
      <c r="F20" s="24" t="s">
        <v>1045</v>
      </c>
      <c r="G20" s="611" t="s">
        <v>1774</v>
      </c>
      <c r="H20" s="840"/>
      <c r="J20" s="616">
        <v>340.65</v>
      </c>
      <c r="K20" s="1"/>
      <c r="L20" s="127"/>
      <c r="M20" s="616" t="s">
        <v>206</v>
      </c>
      <c r="N20" s="1"/>
      <c r="O20" s="115"/>
      <c r="P20" s="115"/>
      <c r="Q20" s="115"/>
      <c r="R20" s="115"/>
      <c r="S20" s="115"/>
      <c r="T20" s="115"/>
      <c r="U20" s="115"/>
      <c r="V20" s="115"/>
      <c r="W20" s="115"/>
      <c r="X20" s="1"/>
      <c r="Y20" s="2"/>
    </row>
    <row r="21" spans="1:25" ht="24" customHeight="1">
      <c r="A21" s="689"/>
      <c r="B21" s="1011"/>
      <c r="C21" s="741"/>
      <c r="D21" s="1023"/>
      <c r="E21" s="27">
        <v>2</v>
      </c>
      <c r="F21" s="24" t="s">
        <v>1046</v>
      </c>
      <c r="G21" s="612"/>
      <c r="H21" s="840"/>
      <c r="J21" s="616"/>
      <c r="K21" s="1"/>
      <c r="L21" s="127"/>
      <c r="M21" s="616"/>
      <c r="N21" s="1"/>
      <c r="O21" s="115"/>
      <c r="P21" s="115"/>
      <c r="Q21" s="115"/>
      <c r="R21" s="115"/>
      <c r="S21" s="115"/>
      <c r="T21" s="115"/>
      <c r="U21" s="115"/>
      <c r="V21" s="115"/>
      <c r="W21" s="115"/>
      <c r="X21" s="1"/>
      <c r="Y21" s="2"/>
    </row>
    <row r="22" spans="1:25" ht="24" customHeight="1">
      <c r="A22" s="689"/>
      <c r="B22" s="1011"/>
      <c r="C22" s="741"/>
      <c r="D22" s="1024"/>
      <c r="E22" s="27">
        <v>3</v>
      </c>
      <c r="F22" s="24" t="s">
        <v>1047</v>
      </c>
      <c r="G22" s="613"/>
      <c r="H22" s="840"/>
      <c r="J22" s="616"/>
      <c r="K22" s="1"/>
      <c r="L22" s="127"/>
      <c r="M22" s="616"/>
      <c r="N22" s="1"/>
      <c r="O22" s="115"/>
      <c r="P22" s="115"/>
      <c r="Q22" s="115"/>
      <c r="R22" s="115"/>
      <c r="S22" s="115"/>
      <c r="T22" s="115"/>
      <c r="U22" s="115"/>
      <c r="V22" s="115"/>
      <c r="W22" s="115"/>
      <c r="X22" s="1"/>
      <c r="Y22" s="2"/>
    </row>
    <row r="23" spans="1:25" ht="24" customHeight="1">
      <c r="A23" s="689">
        <v>6</v>
      </c>
      <c r="B23" s="1011" t="s">
        <v>1048</v>
      </c>
      <c r="C23" s="741" t="s">
        <v>1044</v>
      </c>
      <c r="D23" s="1022" t="s">
        <v>1698</v>
      </c>
      <c r="E23" s="27">
        <v>1</v>
      </c>
      <c r="F23" s="24" t="s">
        <v>1049</v>
      </c>
      <c r="G23" s="611" t="s">
        <v>1774</v>
      </c>
      <c r="H23" s="840"/>
      <c r="J23" s="616">
        <v>339.68</v>
      </c>
      <c r="K23" s="1"/>
      <c r="L23" s="127"/>
      <c r="M23" s="616" t="s">
        <v>206</v>
      </c>
      <c r="N23" s="1"/>
      <c r="O23" s="115"/>
      <c r="P23" s="115"/>
      <c r="Q23" s="115"/>
      <c r="R23" s="115"/>
      <c r="S23" s="115"/>
      <c r="T23" s="115"/>
      <c r="U23" s="115"/>
      <c r="V23" s="115"/>
      <c r="W23" s="115"/>
      <c r="X23" s="611">
        <v>15.81</v>
      </c>
      <c r="Y23" s="2"/>
    </row>
    <row r="24" spans="1:25" ht="24" customHeight="1">
      <c r="A24" s="689"/>
      <c r="B24" s="1011"/>
      <c r="C24" s="741"/>
      <c r="D24" s="1023"/>
      <c r="E24" s="27">
        <v>2</v>
      </c>
      <c r="F24" s="24" t="s">
        <v>1050</v>
      </c>
      <c r="G24" s="612"/>
      <c r="H24" s="840"/>
      <c r="J24" s="616"/>
      <c r="K24" s="1"/>
      <c r="L24" s="127"/>
      <c r="M24" s="616"/>
      <c r="N24" s="1"/>
      <c r="O24" s="115"/>
      <c r="P24" s="115"/>
      <c r="Q24" s="115"/>
      <c r="R24" s="115"/>
      <c r="S24" s="115"/>
      <c r="T24" s="115"/>
      <c r="U24" s="115"/>
      <c r="V24" s="115"/>
      <c r="W24" s="115"/>
      <c r="X24" s="612"/>
      <c r="Y24" s="2"/>
    </row>
    <row r="25" spans="1:25" ht="24" customHeight="1">
      <c r="A25" s="689"/>
      <c r="B25" s="1011"/>
      <c r="C25" s="741"/>
      <c r="D25" s="1024"/>
      <c r="E25" s="27">
        <v>3</v>
      </c>
      <c r="F25" s="24" t="s">
        <v>1051</v>
      </c>
      <c r="G25" s="613"/>
      <c r="H25" s="840"/>
      <c r="J25" s="616"/>
      <c r="K25" s="1"/>
      <c r="L25" s="127"/>
      <c r="M25" s="616"/>
      <c r="N25" s="1"/>
      <c r="O25" s="115"/>
      <c r="P25" s="115"/>
      <c r="Q25" s="115"/>
      <c r="R25" s="115"/>
      <c r="S25" s="115"/>
      <c r="T25" s="115"/>
      <c r="U25" s="115"/>
      <c r="V25" s="115"/>
      <c r="W25" s="115"/>
      <c r="X25" s="613"/>
      <c r="Y25" s="2"/>
    </row>
    <row r="26" spans="1:25" ht="24" customHeight="1">
      <c r="A26" s="689">
        <v>7</v>
      </c>
      <c r="B26" s="1011" t="s">
        <v>1052</v>
      </c>
      <c r="C26" s="741" t="s">
        <v>1044</v>
      </c>
      <c r="D26" s="1022" t="s">
        <v>1699</v>
      </c>
      <c r="E26" s="27">
        <v>1</v>
      </c>
      <c r="F26" s="24" t="s">
        <v>1053</v>
      </c>
      <c r="G26" s="611" t="s">
        <v>1774</v>
      </c>
      <c r="H26" s="840"/>
      <c r="J26" s="616">
        <v>557.96</v>
      </c>
      <c r="K26" s="1"/>
      <c r="L26" s="127"/>
      <c r="M26" s="616" t="s">
        <v>206</v>
      </c>
      <c r="N26" s="1"/>
      <c r="O26" s="115"/>
      <c r="P26" s="115"/>
      <c r="Q26" s="115"/>
      <c r="R26" s="115"/>
      <c r="S26" s="115"/>
      <c r="T26" s="115"/>
      <c r="U26" s="115"/>
      <c r="V26" s="115"/>
      <c r="W26" s="115"/>
      <c r="X26" s="1"/>
      <c r="Y26" s="2"/>
    </row>
    <row r="27" spans="1:25" ht="24" customHeight="1">
      <c r="A27" s="689"/>
      <c r="B27" s="1011"/>
      <c r="C27" s="741"/>
      <c r="D27" s="1023"/>
      <c r="E27" s="27">
        <v>2</v>
      </c>
      <c r="F27" s="24" t="s">
        <v>1054</v>
      </c>
      <c r="G27" s="612"/>
      <c r="H27" s="840"/>
      <c r="J27" s="616"/>
      <c r="K27" s="1"/>
      <c r="L27" s="127"/>
      <c r="M27" s="616"/>
      <c r="N27" s="1"/>
      <c r="O27" s="115"/>
      <c r="P27" s="115"/>
      <c r="Q27" s="115"/>
      <c r="R27" s="115"/>
      <c r="S27" s="115"/>
      <c r="T27" s="115"/>
      <c r="U27" s="115"/>
      <c r="V27" s="115"/>
      <c r="W27" s="115"/>
      <c r="X27" s="1"/>
      <c r="Y27" s="2"/>
    </row>
    <row r="28" spans="1:25" ht="24" customHeight="1">
      <c r="A28" s="689"/>
      <c r="B28" s="1011"/>
      <c r="C28" s="741"/>
      <c r="D28" s="1023"/>
      <c r="E28" s="27">
        <v>3</v>
      </c>
      <c r="F28" s="24" t="s">
        <v>1055</v>
      </c>
      <c r="G28" s="612"/>
      <c r="H28" s="840"/>
      <c r="J28" s="616"/>
      <c r="K28" s="1"/>
      <c r="L28" s="127"/>
      <c r="M28" s="616"/>
      <c r="N28" s="1"/>
      <c r="O28" s="115"/>
      <c r="P28" s="115"/>
      <c r="Q28" s="115"/>
      <c r="R28" s="115"/>
      <c r="S28" s="115"/>
      <c r="T28" s="115"/>
      <c r="U28" s="115"/>
      <c r="V28" s="115"/>
      <c r="W28" s="115"/>
      <c r="X28" s="1"/>
      <c r="Y28" s="2"/>
    </row>
    <row r="29" spans="1:25" ht="24" customHeight="1">
      <c r="A29" s="689"/>
      <c r="B29" s="1011"/>
      <c r="C29" s="741"/>
      <c r="D29" s="1023"/>
      <c r="E29" s="27">
        <v>4</v>
      </c>
      <c r="F29" s="24" t="s">
        <v>1056</v>
      </c>
      <c r="G29" s="612"/>
      <c r="H29" s="840"/>
      <c r="J29" s="616"/>
      <c r="K29" s="1"/>
      <c r="L29" s="127"/>
      <c r="M29" s="616"/>
      <c r="N29" s="1"/>
      <c r="O29" s="115"/>
      <c r="P29" s="115"/>
      <c r="Q29" s="115"/>
      <c r="R29" s="115"/>
      <c r="S29" s="115"/>
      <c r="T29" s="115"/>
      <c r="U29" s="115"/>
      <c r="V29" s="115"/>
      <c r="W29" s="115"/>
      <c r="X29" s="1"/>
      <c r="Y29" s="2"/>
    </row>
    <row r="30" spans="1:25" ht="24" customHeight="1">
      <c r="A30" s="689"/>
      <c r="B30" s="1011"/>
      <c r="C30" s="741"/>
      <c r="D30" s="1024"/>
      <c r="E30" s="27">
        <v>5</v>
      </c>
      <c r="F30" s="24" t="s">
        <v>1057</v>
      </c>
      <c r="G30" s="613"/>
      <c r="H30" s="840"/>
      <c r="J30" s="616"/>
      <c r="K30" s="1"/>
      <c r="L30" s="127"/>
      <c r="M30" s="616"/>
      <c r="N30" s="1"/>
      <c r="O30" s="115"/>
      <c r="P30" s="115"/>
      <c r="Q30" s="115"/>
      <c r="R30" s="115"/>
      <c r="S30" s="115"/>
      <c r="T30" s="115"/>
      <c r="U30" s="115"/>
      <c r="V30" s="115"/>
      <c r="W30" s="115"/>
      <c r="X30" s="1"/>
      <c r="Y30" s="2"/>
    </row>
    <row r="31" spans="1:25" ht="24" customHeight="1">
      <c r="A31" s="689">
        <v>8</v>
      </c>
      <c r="B31" s="1011" t="s">
        <v>1058</v>
      </c>
      <c r="C31" s="741" t="s">
        <v>1044</v>
      </c>
      <c r="D31" s="1022" t="s">
        <v>1700</v>
      </c>
      <c r="E31" s="27">
        <v>1</v>
      </c>
      <c r="F31" s="24" t="s">
        <v>1059</v>
      </c>
      <c r="G31" s="1008" t="s">
        <v>1898</v>
      </c>
      <c r="H31" s="840"/>
      <c r="J31" s="616">
        <v>332.21</v>
      </c>
      <c r="K31" s="1"/>
      <c r="L31" s="127"/>
      <c r="M31" s="616" t="s">
        <v>206</v>
      </c>
      <c r="N31" s="1">
        <v>1</v>
      </c>
      <c r="O31" s="115"/>
      <c r="P31" s="115"/>
      <c r="Q31" s="115"/>
      <c r="R31" s="115"/>
      <c r="S31" s="115"/>
      <c r="T31" s="115"/>
      <c r="U31" s="115"/>
      <c r="V31" s="115"/>
      <c r="W31" s="115"/>
      <c r="X31" s="1"/>
      <c r="Y31" s="2"/>
    </row>
    <row r="32" spans="1:25" ht="24" customHeight="1">
      <c r="A32" s="689"/>
      <c r="B32" s="1011"/>
      <c r="C32" s="741"/>
      <c r="D32" s="1023"/>
      <c r="E32" s="27">
        <v>2</v>
      </c>
      <c r="F32" s="24" t="s">
        <v>1060</v>
      </c>
      <c r="G32" s="1009"/>
      <c r="H32" s="840"/>
      <c r="J32" s="616"/>
      <c r="K32" s="1"/>
      <c r="L32" s="127"/>
      <c r="M32" s="616"/>
      <c r="N32" s="1">
        <v>1</v>
      </c>
      <c r="O32" s="115"/>
      <c r="P32" s="115"/>
      <c r="Q32" s="115"/>
      <c r="R32" s="115"/>
      <c r="S32" s="115"/>
      <c r="T32" s="115"/>
      <c r="U32" s="115"/>
      <c r="V32" s="115"/>
      <c r="W32" s="115"/>
      <c r="X32" s="1"/>
      <c r="Y32" s="2"/>
    </row>
    <row r="33" spans="1:25" ht="24" customHeight="1">
      <c r="A33" s="689"/>
      <c r="B33" s="1011"/>
      <c r="C33" s="741"/>
      <c r="D33" s="1024"/>
      <c r="E33" s="27">
        <v>3</v>
      </c>
      <c r="F33" s="24" t="s">
        <v>1061</v>
      </c>
      <c r="G33" s="1010"/>
      <c r="H33" s="840"/>
      <c r="J33" s="616"/>
      <c r="K33" s="1"/>
      <c r="L33" s="127"/>
      <c r="M33" s="616"/>
      <c r="N33" s="1">
        <v>1</v>
      </c>
      <c r="O33" s="115"/>
      <c r="P33" s="115"/>
      <c r="Q33" s="115"/>
      <c r="R33" s="115"/>
      <c r="S33" s="115"/>
      <c r="T33" s="115"/>
      <c r="U33" s="115"/>
      <c r="V33" s="115"/>
      <c r="W33" s="115"/>
      <c r="X33" s="1"/>
      <c r="Y33" s="2"/>
    </row>
    <row r="34" spans="1:25" ht="36" customHeight="1">
      <c r="A34" s="689">
        <v>9</v>
      </c>
      <c r="B34" s="1011" t="s">
        <v>1062</v>
      </c>
      <c r="C34" s="741" t="s">
        <v>1044</v>
      </c>
      <c r="D34" s="1022" t="s">
        <v>1701</v>
      </c>
      <c r="E34" s="27">
        <v>1</v>
      </c>
      <c r="F34" s="24" t="s">
        <v>1063</v>
      </c>
      <c r="G34" s="745" t="s">
        <v>1729</v>
      </c>
      <c r="H34" s="840"/>
      <c r="J34" s="616">
        <v>337.09</v>
      </c>
      <c r="K34" s="1"/>
      <c r="L34" s="745" t="s">
        <v>1788</v>
      </c>
      <c r="M34" s="616" t="s">
        <v>206</v>
      </c>
      <c r="N34" s="1"/>
      <c r="O34" s="116"/>
      <c r="P34" s="116"/>
      <c r="Q34" s="116">
        <v>1</v>
      </c>
      <c r="R34" s="115"/>
      <c r="S34" s="115"/>
      <c r="T34" s="115"/>
      <c r="U34" s="115"/>
      <c r="V34" s="115"/>
      <c r="W34" s="115"/>
      <c r="X34" s="611">
        <v>66.69</v>
      </c>
      <c r="Y34" s="2"/>
    </row>
    <row r="35" spans="1:25" ht="24" customHeight="1">
      <c r="A35" s="689"/>
      <c r="B35" s="1011"/>
      <c r="C35" s="741"/>
      <c r="D35" s="1023"/>
      <c r="E35" s="27">
        <v>2</v>
      </c>
      <c r="F35" s="24" t="s">
        <v>1064</v>
      </c>
      <c r="G35" s="746"/>
      <c r="H35" s="840"/>
      <c r="J35" s="616"/>
      <c r="K35" s="1"/>
      <c r="L35" s="746"/>
      <c r="M35" s="616"/>
      <c r="N35" s="1"/>
      <c r="O35" s="116"/>
      <c r="P35" s="116"/>
      <c r="Q35" s="116">
        <v>1</v>
      </c>
      <c r="R35" s="115"/>
      <c r="S35" s="115"/>
      <c r="T35" s="115"/>
      <c r="U35" s="115"/>
      <c r="V35" s="115"/>
      <c r="W35" s="115"/>
      <c r="X35" s="612"/>
      <c r="Y35" s="2"/>
    </row>
    <row r="36" spans="1:25" ht="24" customHeight="1">
      <c r="A36" s="689"/>
      <c r="B36" s="1011"/>
      <c r="C36" s="741"/>
      <c r="D36" s="1024"/>
      <c r="E36" s="27">
        <v>3</v>
      </c>
      <c r="F36" s="24" t="s">
        <v>1065</v>
      </c>
      <c r="G36" s="747"/>
      <c r="H36" s="840"/>
      <c r="J36" s="616"/>
      <c r="K36" s="1"/>
      <c r="L36" s="747"/>
      <c r="M36" s="616"/>
      <c r="N36" s="1"/>
      <c r="O36" s="116"/>
      <c r="P36" s="116"/>
      <c r="Q36" s="116">
        <v>1</v>
      </c>
      <c r="R36" s="115"/>
      <c r="S36" s="115"/>
      <c r="T36" s="115"/>
      <c r="U36" s="115"/>
      <c r="V36" s="115"/>
      <c r="W36" s="115"/>
      <c r="X36" s="613"/>
      <c r="Y36" s="2"/>
    </row>
    <row r="37" spans="1:25" ht="24" customHeight="1">
      <c r="A37" s="689">
        <v>10</v>
      </c>
      <c r="B37" s="1011" t="s">
        <v>1066</v>
      </c>
      <c r="C37" s="741" t="s">
        <v>1044</v>
      </c>
      <c r="D37" s="1022" t="s">
        <v>1702</v>
      </c>
      <c r="E37" s="27">
        <v>1</v>
      </c>
      <c r="F37" s="24" t="s">
        <v>1067</v>
      </c>
      <c r="G37" s="611" t="s">
        <v>1774</v>
      </c>
      <c r="H37" s="840"/>
      <c r="J37" s="616">
        <v>565.95000000000005</v>
      </c>
      <c r="K37" s="1"/>
      <c r="L37" s="127"/>
      <c r="M37" s="616" t="s">
        <v>206</v>
      </c>
      <c r="N37" s="1"/>
      <c r="O37" s="115"/>
      <c r="P37" s="115"/>
      <c r="Q37" s="115"/>
      <c r="R37" s="115"/>
      <c r="S37" s="115"/>
      <c r="T37" s="115"/>
      <c r="U37" s="115"/>
      <c r="V37" s="115"/>
      <c r="W37" s="115"/>
      <c r="X37" s="1"/>
      <c r="Y37" s="2"/>
    </row>
    <row r="38" spans="1:25" ht="24" customHeight="1">
      <c r="A38" s="689"/>
      <c r="B38" s="1011"/>
      <c r="C38" s="741"/>
      <c r="D38" s="1023"/>
      <c r="E38" s="27">
        <v>2</v>
      </c>
      <c r="F38" s="24" t="s">
        <v>1068</v>
      </c>
      <c r="G38" s="612"/>
      <c r="H38" s="840"/>
      <c r="J38" s="616"/>
      <c r="K38" s="1"/>
      <c r="L38" s="127"/>
      <c r="M38" s="616"/>
      <c r="N38" s="1"/>
      <c r="O38" s="115"/>
      <c r="P38" s="115"/>
      <c r="Q38" s="115"/>
      <c r="R38" s="115"/>
      <c r="S38" s="115"/>
      <c r="T38" s="115"/>
      <c r="U38" s="115"/>
      <c r="V38" s="115"/>
      <c r="W38" s="115"/>
      <c r="X38" s="1"/>
      <c r="Y38" s="2"/>
    </row>
    <row r="39" spans="1:25" ht="24" customHeight="1">
      <c r="A39" s="689"/>
      <c r="B39" s="1011"/>
      <c r="C39" s="741"/>
      <c r="D39" s="1023"/>
      <c r="E39" s="27">
        <v>3</v>
      </c>
      <c r="F39" s="24" t="s">
        <v>1069</v>
      </c>
      <c r="G39" s="612"/>
      <c r="H39" s="840"/>
      <c r="J39" s="616"/>
      <c r="K39" s="1"/>
      <c r="L39" s="127"/>
      <c r="M39" s="616"/>
      <c r="N39" s="1"/>
      <c r="O39" s="115"/>
      <c r="P39" s="115"/>
      <c r="Q39" s="115"/>
      <c r="R39" s="115"/>
      <c r="S39" s="115"/>
      <c r="T39" s="115"/>
      <c r="U39" s="115"/>
      <c r="V39" s="115"/>
      <c r="W39" s="115"/>
      <c r="X39" s="1"/>
      <c r="Y39" s="2"/>
    </row>
    <row r="40" spans="1:25" ht="24" customHeight="1">
      <c r="A40" s="689"/>
      <c r="B40" s="1011"/>
      <c r="C40" s="741"/>
      <c r="D40" s="1023"/>
      <c r="E40" s="27">
        <v>4</v>
      </c>
      <c r="F40" s="24" t="s">
        <v>1070</v>
      </c>
      <c r="G40" s="612"/>
      <c r="H40" s="840"/>
      <c r="J40" s="616"/>
      <c r="K40" s="1"/>
      <c r="L40" s="127"/>
      <c r="M40" s="616"/>
      <c r="N40" s="1"/>
      <c r="O40" s="115"/>
      <c r="P40" s="115"/>
      <c r="Q40" s="115"/>
      <c r="R40" s="115"/>
      <c r="S40" s="115"/>
      <c r="T40" s="115"/>
      <c r="U40" s="115"/>
      <c r="V40" s="115"/>
      <c r="W40" s="115"/>
      <c r="X40" s="1"/>
      <c r="Y40" s="2"/>
    </row>
    <row r="41" spans="1:25" ht="24" customHeight="1">
      <c r="A41" s="689"/>
      <c r="B41" s="1011"/>
      <c r="C41" s="741"/>
      <c r="D41" s="1024"/>
      <c r="E41" s="27">
        <v>5</v>
      </c>
      <c r="F41" s="24" t="s">
        <v>1071</v>
      </c>
      <c r="G41" s="613"/>
      <c r="H41" s="840"/>
      <c r="J41" s="616"/>
      <c r="K41" s="1"/>
      <c r="L41" s="127"/>
      <c r="M41" s="616"/>
      <c r="N41" s="1"/>
      <c r="O41" s="115"/>
      <c r="P41" s="115"/>
      <c r="Q41" s="115"/>
      <c r="R41" s="115"/>
      <c r="S41" s="115"/>
      <c r="T41" s="115"/>
      <c r="U41" s="115"/>
      <c r="V41" s="115"/>
      <c r="W41" s="115"/>
      <c r="X41" s="1"/>
      <c r="Y41" s="2"/>
    </row>
    <row r="42" spans="1:25" ht="33.75" customHeight="1">
      <c r="A42" s="26">
        <v>11</v>
      </c>
      <c r="B42" s="22" t="s">
        <v>1072</v>
      </c>
      <c r="C42" s="27" t="s">
        <v>1044</v>
      </c>
      <c r="D42" s="100" t="s">
        <v>1703</v>
      </c>
      <c r="E42" s="27">
        <v>1</v>
      </c>
      <c r="F42" s="24" t="s">
        <v>1073</v>
      </c>
      <c r="G42" s="127" t="s">
        <v>1786</v>
      </c>
      <c r="H42" s="45"/>
      <c r="J42" s="21">
        <v>106.38</v>
      </c>
      <c r="K42" s="1"/>
      <c r="L42" s="127" t="s">
        <v>1788</v>
      </c>
      <c r="M42" s="21" t="s">
        <v>206</v>
      </c>
      <c r="N42" s="1"/>
      <c r="O42" s="116"/>
      <c r="P42" s="116"/>
      <c r="Q42" s="116"/>
      <c r="R42" s="116"/>
      <c r="S42" s="116"/>
      <c r="T42" s="116"/>
      <c r="U42" s="116">
        <v>1</v>
      </c>
      <c r="V42" s="115"/>
      <c r="W42" s="115"/>
      <c r="X42" s="220">
        <v>59.84</v>
      </c>
      <c r="Y42" s="2"/>
    </row>
    <row r="43" spans="1:25" ht="24" customHeight="1">
      <c r="A43" s="689">
        <v>12</v>
      </c>
      <c r="B43" s="1011" t="s">
        <v>1074</v>
      </c>
      <c r="C43" s="741" t="s">
        <v>1044</v>
      </c>
      <c r="D43" s="1022" t="s">
        <v>1704</v>
      </c>
      <c r="E43" s="27">
        <v>1</v>
      </c>
      <c r="F43" s="24" t="s">
        <v>1075</v>
      </c>
      <c r="G43" s="611" t="s">
        <v>1774</v>
      </c>
      <c r="H43" s="840"/>
      <c r="J43" s="616">
        <v>452.14</v>
      </c>
      <c r="K43" s="1"/>
      <c r="L43" s="127"/>
      <c r="M43" s="616" t="s">
        <v>206</v>
      </c>
      <c r="N43" s="1"/>
      <c r="O43" s="115"/>
      <c r="P43" s="115"/>
      <c r="Q43" s="115"/>
      <c r="R43" s="115"/>
      <c r="S43" s="115"/>
      <c r="T43" s="115"/>
      <c r="U43" s="115"/>
      <c r="V43" s="115"/>
      <c r="W43" s="115"/>
      <c r="X43" s="1"/>
      <c r="Y43" s="2"/>
    </row>
    <row r="44" spans="1:25" ht="24" customHeight="1">
      <c r="A44" s="689"/>
      <c r="B44" s="1011"/>
      <c r="C44" s="741"/>
      <c r="D44" s="1023"/>
      <c r="E44" s="27">
        <v>2</v>
      </c>
      <c r="F44" s="24" t="s">
        <v>1076</v>
      </c>
      <c r="G44" s="612"/>
      <c r="H44" s="840"/>
      <c r="J44" s="616"/>
      <c r="K44" s="1"/>
      <c r="L44" s="127"/>
      <c r="M44" s="616"/>
      <c r="N44" s="1"/>
      <c r="O44" s="115"/>
      <c r="P44" s="115"/>
      <c r="Q44" s="115"/>
      <c r="R44" s="115"/>
      <c r="S44" s="115"/>
      <c r="T44" s="115"/>
      <c r="U44" s="115"/>
      <c r="V44" s="115"/>
      <c r="W44" s="115"/>
      <c r="X44" s="1"/>
      <c r="Y44" s="2"/>
    </row>
    <row r="45" spans="1:25" ht="24" customHeight="1">
      <c r="A45" s="689"/>
      <c r="B45" s="1011"/>
      <c r="C45" s="741"/>
      <c r="D45" s="1023"/>
      <c r="E45" s="27">
        <v>3</v>
      </c>
      <c r="F45" s="24" t="s">
        <v>1077</v>
      </c>
      <c r="G45" s="612"/>
      <c r="H45" s="840"/>
      <c r="J45" s="616"/>
      <c r="K45" s="1"/>
      <c r="L45" s="127"/>
      <c r="M45" s="616"/>
      <c r="N45" s="1"/>
      <c r="O45" s="115"/>
      <c r="P45" s="115"/>
      <c r="Q45" s="115"/>
      <c r="R45" s="115"/>
      <c r="S45" s="115"/>
      <c r="T45" s="115"/>
      <c r="U45" s="115"/>
      <c r="V45" s="115"/>
      <c r="W45" s="115"/>
      <c r="X45" s="1"/>
      <c r="Y45" s="2"/>
    </row>
    <row r="46" spans="1:25" ht="24" customHeight="1">
      <c r="A46" s="689"/>
      <c r="B46" s="1011"/>
      <c r="C46" s="741"/>
      <c r="D46" s="1024"/>
      <c r="E46" s="27">
        <v>4</v>
      </c>
      <c r="F46" s="24" t="s">
        <v>1078</v>
      </c>
      <c r="G46" s="613"/>
      <c r="H46" s="840"/>
      <c r="J46" s="616"/>
      <c r="K46" s="1"/>
      <c r="L46" s="127"/>
      <c r="M46" s="616"/>
      <c r="N46" s="1"/>
      <c r="O46" s="115"/>
      <c r="P46" s="115"/>
      <c r="Q46" s="115"/>
      <c r="R46" s="115"/>
      <c r="S46" s="115"/>
      <c r="T46" s="115"/>
      <c r="U46" s="115"/>
      <c r="V46" s="115"/>
      <c r="W46" s="115"/>
      <c r="X46" s="1"/>
      <c r="Y46" s="2"/>
    </row>
    <row r="47" spans="1:25" ht="24" customHeight="1">
      <c r="A47" s="689">
        <v>13</v>
      </c>
      <c r="B47" s="1011" t="s">
        <v>1079</v>
      </c>
      <c r="C47" s="741" t="s">
        <v>1044</v>
      </c>
      <c r="D47" s="1025" t="s">
        <v>1705</v>
      </c>
      <c r="E47" s="27">
        <v>1</v>
      </c>
      <c r="F47" s="47" t="s">
        <v>1080</v>
      </c>
      <c r="G47" s="611" t="s">
        <v>1774</v>
      </c>
      <c r="H47" s="840"/>
      <c r="J47" s="616">
        <v>449.51</v>
      </c>
      <c r="K47" s="1"/>
      <c r="L47" s="127"/>
      <c r="M47" s="616" t="s">
        <v>206</v>
      </c>
      <c r="N47" s="1"/>
      <c r="O47" s="115"/>
      <c r="P47" s="115"/>
      <c r="Q47" s="115"/>
      <c r="R47" s="115"/>
      <c r="S47" s="115"/>
      <c r="T47" s="115"/>
      <c r="U47" s="115"/>
      <c r="V47" s="115"/>
      <c r="W47" s="115"/>
      <c r="X47" s="1"/>
      <c r="Y47" s="2"/>
    </row>
    <row r="48" spans="1:25" ht="24" customHeight="1">
      <c r="A48" s="689"/>
      <c r="B48" s="1011"/>
      <c r="C48" s="741"/>
      <c r="D48" s="1026"/>
      <c r="E48" s="27">
        <v>2</v>
      </c>
      <c r="F48" s="24" t="s">
        <v>1081</v>
      </c>
      <c r="G48" s="612"/>
      <c r="H48" s="840"/>
      <c r="J48" s="616"/>
      <c r="K48" s="1"/>
      <c r="L48" s="127"/>
      <c r="M48" s="616"/>
      <c r="N48" s="1"/>
      <c r="O48" s="115"/>
      <c r="P48" s="115"/>
      <c r="Q48" s="115"/>
      <c r="R48" s="115"/>
      <c r="S48" s="115"/>
      <c r="T48" s="115"/>
      <c r="U48" s="115"/>
      <c r="V48" s="115"/>
      <c r="W48" s="115"/>
      <c r="X48" s="1"/>
      <c r="Y48" s="2"/>
    </row>
    <row r="49" spans="1:25" ht="24" customHeight="1">
      <c r="A49" s="689"/>
      <c r="B49" s="1011"/>
      <c r="C49" s="741"/>
      <c r="D49" s="1026"/>
      <c r="E49" s="27">
        <v>3</v>
      </c>
      <c r="F49" s="24" t="s">
        <v>1082</v>
      </c>
      <c r="G49" s="612"/>
      <c r="H49" s="840"/>
      <c r="J49" s="616"/>
      <c r="K49" s="1"/>
      <c r="L49" s="127"/>
      <c r="M49" s="616"/>
      <c r="N49" s="1"/>
      <c r="O49" s="115"/>
      <c r="P49" s="115"/>
      <c r="Q49" s="115"/>
      <c r="R49" s="115"/>
      <c r="S49" s="115"/>
      <c r="T49" s="115"/>
      <c r="U49" s="115"/>
      <c r="V49" s="115"/>
      <c r="W49" s="115"/>
      <c r="X49" s="1"/>
      <c r="Y49" s="2"/>
    </row>
    <row r="50" spans="1:25" ht="24" customHeight="1">
      <c r="A50" s="689"/>
      <c r="B50" s="1011"/>
      <c r="C50" s="741"/>
      <c r="D50" s="1027"/>
      <c r="E50" s="27">
        <v>4</v>
      </c>
      <c r="F50" s="24" t="s">
        <v>1083</v>
      </c>
      <c r="G50" s="613"/>
      <c r="H50" s="840"/>
      <c r="J50" s="616"/>
      <c r="K50" s="1"/>
      <c r="L50" s="127"/>
      <c r="M50" s="616"/>
      <c r="N50" s="1"/>
      <c r="O50" s="115"/>
      <c r="P50" s="115"/>
      <c r="Q50" s="115"/>
      <c r="R50" s="115"/>
      <c r="S50" s="115"/>
      <c r="T50" s="115"/>
      <c r="U50" s="115"/>
      <c r="V50" s="115"/>
      <c r="W50" s="115"/>
      <c r="X50" s="1"/>
      <c r="Y50" s="2"/>
    </row>
    <row r="51" spans="1:25" ht="40.5" customHeight="1">
      <c r="A51" s="26">
        <v>14</v>
      </c>
      <c r="B51" s="22" t="s">
        <v>1084</v>
      </c>
      <c r="C51" s="27" t="s">
        <v>1044</v>
      </c>
      <c r="D51" s="100" t="s">
        <v>1706</v>
      </c>
      <c r="E51" s="27">
        <v>1</v>
      </c>
      <c r="F51" s="24" t="s">
        <v>1085</v>
      </c>
      <c r="G51" s="127" t="s">
        <v>1730</v>
      </c>
      <c r="H51" s="45"/>
      <c r="J51" s="21">
        <v>113.49</v>
      </c>
      <c r="K51" s="1"/>
      <c r="L51" s="127" t="s">
        <v>1788</v>
      </c>
      <c r="M51" s="21" t="s">
        <v>206</v>
      </c>
      <c r="N51" s="1"/>
      <c r="O51" s="116"/>
      <c r="P51" s="116"/>
      <c r="Q51" s="116"/>
      <c r="R51" s="116"/>
      <c r="S51" s="116"/>
      <c r="T51" s="116">
        <v>1</v>
      </c>
      <c r="U51" s="115"/>
      <c r="V51" s="115"/>
      <c r="W51" s="115"/>
      <c r="X51" s="220">
        <v>56.82</v>
      </c>
      <c r="Y51" s="2"/>
    </row>
    <row r="52" spans="1:25" ht="36.75" customHeight="1">
      <c r="A52" s="689">
        <v>15</v>
      </c>
      <c r="B52" s="1011" t="s">
        <v>1086</v>
      </c>
      <c r="C52" s="741" t="s">
        <v>1044</v>
      </c>
      <c r="D52" s="1022" t="s">
        <v>1707</v>
      </c>
      <c r="E52" s="27">
        <v>1</v>
      </c>
      <c r="F52" s="24" t="s">
        <v>1087</v>
      </c>
      <c r="G52" s="745" t="s">
        <v>1731</v>
      </c>
      <c r="H52" s="840"/>
      <c r="J52" s="616">
        <v>334.39</v>
      </c>
      <c r="K52" s="1"/>
      <c r="L52" s="745" t="s">
        <v>1788</v>
      </c>
      <c r="M52" s="616" t="s">
        <v>206</v>
      </c>
      <c r="N52" s="1"/>
      <c r="O52" s="116"/>
      <c r="P52" s="116"/>
      <c r="Q52" s="116">
        <v>1</v>
      </c>
      <c r="R52" s="115"/>
      <c r="S52" s="115"/>
      <c r="T52" s="115"/>
      <c r="U52" s="115"/>
      <c r="V52" s="115"/>
      <c r="W52" s="115"/>
      <c r="X52" s="611">
        <v>79.400000000000006</v>
      </c>
      <c r="Y52" s="2"/>
    </row>
    <row r="53" spans="1:25" ht="24" customHeight="1">
      <c r="A53" s="689"/>
      <c r="B53" s="1011"/>
      <c r="C53" s="741"/>
      <c r="D53" s="1023"/>
      <c r="E53" s="27">
        <v>2</v>
      </c>
      <c r="F53" s="24" t="s">
        <v>1088</v>
      </c>
      <c r="G53" s="746"/>
      <c r="H53" s="840"/>
      <c r="J53" s="616"/>
      <c r="K53" s="1"/>
      <c r="L53" s="746"/>
      <c r="M53" s="616"/>
      <c r="N53" s="1"/>
      <c r="O53" s="116"/>
      <c r="P53" s="116">
        <v>1</v>
      </c>
      <c r="Q53" s="115"/>
      <c r="R53" s="115"/>
      <c r="S53" s="115"/>
      <c r="T53" s="115"/>
      <c r="U53" s="115"/>
      <c r="V53" s="115"/>
      <c r="W53" s="115"/>
      <c r="X53" s="612"/>
      <c r="Y53" s="2"/>
    </row>
    <row r="54" spans="1:25" ht="24" customHeight="1">
      <c r="A54" s="689"/>
      <c r="B54" s="1011"/>
      <c r="C54" s="741"/>
      <c r="D54" s="1024"/>
      <c r="E54" s="27">
        <v>3</v>
      </c>
      <c r="F54" s="24" t="s">
        <v>719</v>
      </c>
      <c r="G54" s="747"/>
      <c r="H54" s="840"/>
      <c r="J54" s="616"/>
      <c r="K54" s="1"/>
      <c r="L54" s="747"/>
      <c r="M54" s="616"/>
      <c r="N54" s="1"/>
      <c r="O54" s="116"/>
      <c r="P54" s="116"/>
      <c r="Q54" s="116"/>
      <c r="R54" s="116"/>
      <c r="S54" s="116">
        <v>1</v>
      </c>
      <c r="T54" s="115"/>
      <c r="U54" s="115"/>
      <c r="V54" s="115"/>
      <c r="W54" s="115"/>
      <c r="X54" s="613"/>
      <c r="Y54" s="2"/>
    </row>
    <row r="55" spans="1:25" ht="24" customHeight="1">
      <c r="A55" s="689">
        <v>16</v>
      </c>
      <c r="B55" s="1011" t="s">
        <v>1089</v>
      </c>
      <c r="C55" s="741" t="s">
        <v>1044</v>
      </c>
      <c r="D55" s="1022" t="s">
        <v>1708</v>
      </c>
      <c r="E55" s="27">
        <v>1</v>
      </c>
      <c r="F55" s="24" t="s">
        <v>1090</v>
      </c>
      <c r="G55" s="611" t="s">
        <v>1774</v>
      </c>
      <c r="H55" s="840"/>
      <c r="J55" s="616">
        <v>444.88</v>
      </c>
      <c r="K55" s="1"/>
      <c r="L55" s="127"/>
      <c r="M55" s="616" t="s">
        <v>206</v>
      </c>
      <c r="N55" s="1"/>
      <c r="O55" s="115"/>
      <c r="P55" s="115"/>
      <c r="Q55" s="115"/>
      <c r="R55" s="115"/>
      <c r="S55" s="115"/>
      <c r="T55" s="115"/>
      <c r="U55" s="115"/>
      <c r="V55" s="115"/>
      <c r="W55" s="115"/>
      <c r="X55" s="1"/>
      <c r="Y55" s="2"/>
    </row>
    <row r="56" spans="1:25" ht="24" customHeight="1">
      <c r="A56" s="689"/>
      <c r="B56" s="1011"/>
      <c r="C56" s="741"/>
      <c r="D56" s="1023"/>
      <c r="E56" s="27">
        <v>2</v>
      </c>
      <c r="F56" s="24" t="s">
        <v>1091</v>
      </c>
      <c r="G56" s="612"/>
      <c r="H56" s="840"/>
      <c r="J56" s="616"/>
      <c r="K56" s="1"/>
      <c r="L56" s="127"/>
      <c r="M56" s="616"/>
      <c r="N56" s="1"/>
      <c r="O56" s="115"/>
      <c r="P56" s="115"/>
      <c r="Q56" s="115"/>
      <c r="R56" s="115"/>
      <c r="S56" s="115"/>
      <c r="T56" s="115"/>
      <c r="U56" s="115"/>
      <c r="V56" s="115"/>
      <c r="W56" s="115"/>
      <c r="X56" s="1"/>
      <c r="Y56" s="2"/>
    </row>
    <row r="57" spans="1:25" ht="24" customHeight="1">
      <c r="A57" s="689"/>
      <c r="B57" s="1011"/>
      <c r="C57" s="741"/>
      <c r="D57" s="1023"/>
      <c r="E57" s="27">
        <v>3</v>
      </c>
      <c r="F57" s="24" t="s">
        <v>1092</v>
      </c>
      <c r="G57" s="612"/>
      <c r="H57" s="840"/>
      <c r="J57" s="616"/>
      <c r="K57" s="1"/>
      <c r="L57" s="127"/>
      <c r="M57" s="616"/>
      <c r="N57" s="1"/>
      <c r="O57" s="115"/>
      <c r="P57" s="115"/>
      <c r="Q57" s="115"/>
      <c r="R57" s="115"/>
      <c r="S57" s="115"/>
      <c r="T57" s="115"/>
      <c r="U57" s="115"/>
      <c r="V57" s="115"/>
      <c r="W57" s="115"/>
      <c r="X57" s="1"/>
      <c r="Y57" s="2"/>
    </row>
    <row r="58" spans="1:25" ht="24" customHeight="1">
      <c r="A58" s="689"/>
      <c r="B58" s="1011"/>
      <c r="C58" s="741"/>
      <c r="D58" s="1024"/>
      <c r="E58" s="27">
        <v>4</v>
      </c>
      <c r="F58" s="24" t="s">
        <v>1093</v>
      </c>
      <c r="G58" s="613"/>
      <c r="H58" s="840"/>
      <c r="J58" s="616"/>
      <c r="K58" s="1"/>
      <c r="L58" s="127"/>
      <c r="M58" s="616"/>
      <c r="N58" s="1"/>
      <c r="O58" s="115"/>
      <c r="P58" s="115"/>
      <c r="Q58" s="115"/>
      <c r="R58" s="115"/>
      <c r="S58" s="115"/>
      <c r="T58" s="115"/>
      <c r="U58" s="115"/>
      <c r="V58" s="115"/>
      <c r="W58" s="115"/>
      <c r="X58" s="1"/>
      <c r="Y58" s="2"/>
    </row>
    <row r="59" spans="1:25" ht="24" customHeight="1">
      <c r="A59" s="689">
        <v>17</v>
      </c>
      <c r="B59" s="1011" t="s">
        <v>1094</v>
      </c>
      <c r="C59" s="741" t="s">
        <v>1044</v>
      </c>
      <c r="D59" s="1022" t="s">
        <v>1709</v>
      </c>
      <c r="E59" s="63">
        <v>1</v>
      </c>
      <c r="F59" s="24" t="s">
        <v>1095</v>
      </c>
      <c r="G59" s="611" t="s">
        <v>1774</v>
      </c>
      <c r="H59" s="840"/>
      <c r="J59" s="616">
        <v>666.63</v>
      </c>
      <c r="K59" s="1"/>
      <c r="L59" s="127"/>
      <c r="M59" s="616" t="s">
        <v>206</v>
      </c>
      <c r="N59" s="1"/>
      <c r="O59" s="115"/>
      <c r="P59" s="115"/>
      <c r="Q59" s="115"/>
      <c r="R59" s="115"/>
      <c r="S59" s="115"/>
      <c r="T59" s="115"/>
      <c r="U59" s="115"/>
      <c r="V59" s="115"/>
      <c r="W59" s="115"/>
      <c r="X59" s="1"/>
      <c r="Y59" s="2"/>
    </row>
    <row r="60" spans="1:25" ht="24" customHeight="1">
      <c r="A60" s="689"/>
      <c r="B60" s="1011"/>
      <c r="C60" s="741"/>
      <c r="D60" s="1023"/>
      <c r="E60" s="63">
        <v>2</v>
      </c>
      <c r="F60" s="24" t="s">
        <v>1096</v>
      </c>
      <c r="G60" s="612"/>
      <c r="H60" s="840"/>
      <c r="J60" s="616"/>
      <c r="K60" s="1"/>
      <c r="L60" s="127"/>
      <c r="M60" s="616"/>
      <c r="N60" s="1"/>
      <c r="O60" s="115"/>
      <c r="P60" s="115"/>
      <c r="Q60" s="115"/>
      <c r="R60" s="115"/>
      <c r="S60" s="115"/>
      <c r="T60" s="115"/>
      <c r="U60" s="115"/>
      <c r="V60" s="115"/>
      <c r="W60" s="115"/>
      <c r="X60" s="1"/>
      <c r="Y60" s="2"/>
    </row>
    <row r="61" spans="1:25" ht="24" customHeight="1">
      <c r="A61" s="689"/>
      <c r="B61" s="1011"/>
      <c r="C61" s="741"/>
      <c r="D61" s="1023"/>
      <c r="E61" s="63">
        <v>3</v>
      </c>
      <c r="F61" s="24" t="s">
        <v>1097</v>
      </c>
      <c r="G61" s="612"/>
      <c r="H61" s="840"/>
      <c r="J61" s="616"/>
      <c r="K61" s="1"/>
      <c r="L61" s="127"/>
      <c r="M61" s="616"/>
      <c r="N61" s="1"/>
      <c r="O61" s="115"/>
      <c r="P61" s="115"/>
      <c r="Q61" s="115"/>
      <c r="R61" s="115"/>
      <c r="S61" s="115"/>
      <c r="T61" s="115"/>
      <c r="U61" s="115"/>
      <c r="V61" s="115"/>
      <c r="W61" s="115"/>
      <c r="X61" s="1"/>
      <c r="Y61" s="2"/>
    </row>
    <row r="62" spans="1:25" ht="24" customHeight="1">
      <c r="A62" s="689"/>
      <c r="B62" s="1011"/>
      <c r="C62" s="741"/>
      <c r="D62" s="1023"/>
      <c r="E62" s="63">
        <v>4</v>
      </c>
      <c r="F62" s="24" t="s">
        <v>1098</v>
      </c>
      <c r="G62" s="612"/>
      <c r="H62" s="840"/>
      <c r="J62" s="616"/>
      <c r="K62" s="1"/>
      <c r="L62" s="127"/>
      <c r="M62" s="616"/>
      <c r="N62" s="1"/>
      <c r="O62" s="115"/>
      <c r="P62" s="115"/>
      <c r="Q62" s="115"/>
      <c r="R62" s="115"/>
      <c r="S62" s="115"/>
      <c r="T62" s="115"/>
      <c r="U62" s="115"/>
      <c r="V62" s="115"/>
      <c r="W62" s="115"/>
      <c r="X62" s="1"/>
      <c r="Y62" s="2"/>
    </row>
    <row r="63" spans="1:25" ht="24" customHeight="1">
      <c r="A63" s="689"/>
      <c r="B63" s="1011"/>
      <c r="C63" s="741"/>
      <c r="D63" s="1023"/>
      <c r="E63" s="63">
        <v>5</v>
      </c>
      <c r="F63" s="24" t="s">
        <v>1099</v>
      </c>
      <c r="G63" s="612"/>
      <c r="H63" s="840"/>
      <c r="J63" s="616"/>
      <c r="K63" s="1"/>
      <c r="L63" s="127"/>
      <c r="M63" s="616"/>
      <c r="N63" s="1"/>
      <c r="O63" s="115"/>
      <c r="P63" s="115"/>
      <c r="Q63" s="115"/>
      <c r="R63" s="115"/>
      <c r="S63" s="115"/>
      <c r="T63" s="115"/>
      <c r="U63" s="115"/>
      <c r="V63" s="115"/>
      <c r="W63" s="115"/>
      <c r="X63" s="1"/>
      <c r="Y63" s="2"/>
    </row>
    <row r="64" spans="1:25" ht="24" customHeight="1">
      <c r="A64" s="689"/>
      <c r="B64" s="1011"/>
      <c r="C64" s="741"/>
      <c r="D64" s="1024"/>
      <c r="E64" s="63">
        <v>6</v>
      </c>
      <c r="F64" s="24" t="s">
        <v>1100</v>
      </c>
      <c r="G64" s="613"/>
      <c r="H64" s="840"/>
      <c r="J64" s="616"/>
      <c r="K64" s="1"/>
      <c r="L64" s="127"/>
      <c r="M64" s="616"/>
      <c r="N64" s="1"/>
      <c r="O64" s="115"/>
      <c r="P64" s="115"/>
      <c r="Q64" s="115"/>
      <c r="R64" s="115"/>
      <c r="S64" s="115"/>
      <c r="T64" s="115"/>
      <c r="U64" s="115"/>
      <c r="V64" s="115"/>
      <c r="W64" s="115"/>
      <c r="X64" s="1"/>
      <c r="Y64" s="2"/>
    </row>
    <row r="65" spans="1:25" ht="24" customHeight="1">
      <c r="A65" s="689">
        <v>18</v>
      </c>
      <c r="B65" s="1011" t="s">
        <v>1101</v>
      </c>
      <c r="C65" s="741" t="s">
        <v>1044</v>
      </c>
      <c r="D65" s="1022" t="s">
        <v>1710</v>
      </c>
      <c r="E65" s="27">
        <v>1</v>
      </c>
      <c r="F65" s="24" t="s">
        <v>1102</v>
      </c>
      <c r="G65" s="611" t="s">
        <v>1774</v>
      </c>
      <c r="H65" s="840"/>
      <c r="J65" s="616">
        <v>339.7</v>
      </c>
      <c r="K65" s="1"/>
      <c r="L65" s="127"/>
      <c r="M65" s="616" t="s">
        <v>206</v>
      </c>
      <c r="N65" s="1"/>
      <c r="O65" s="115"/>
      <c r="P65" s="115"/>
      <c r="Q65" s="115"/>
      <c r="R65" s="115"/>
      <c r="S65" s="115"/>
      <c r="T65" s="115"/>
      <c r="U65" s="115"/>
      <c r="V65" s="115"/>
      <c r="W65" s="115"/>
      <c r="X65" s="1"/>
      <c r="Y65" s="2"/>
    </row>
    <row r="66" spans="1:25" ht="24" customHeight="1">
      <c r="A66" s="689"/>
      <c r="B66" s="1011"/>
      <c r="C66" s="741"/>
      <c r="D66" s="1023"/>
      <c r="E66" s="27">
        <v>2</v>
      </c>
      <c r="F66" s="24" t="s">
        <v>1103</v>
      </c>
      <c r="G66" s="612"/>
      <c r="H66" s="840"/>
      <c r="J66" s="616"/>
      <c r="K66" s="1"/>
      <c r="L66" s="127"/>
      <c r="M66" s="616"/>
      <c r="N66" s="1"/>
      <c r="O66" s="115"/>
      <c r="P66" s="115"/>
      <c r="Q66" s="115"/>
      <c r="R66" s="115"/>
      <c r="S66" s="115"/>
      <c r="T66" s="115"/>
      <c r="U66" s="115"/>
      <c r="V66" s="115"/>
      <c r="W66" s="115"/>
      <c r="X66" s="1"/>
      <c r="Y66" s="2"/>
    </row>
    <row r="67" spans="1:25" ht="24" customHeight="1">
      <c r="A67" s="689"/>
      <c r="B67" s="1011"/>
      <c r="C67" s="741"/>
      <c r="D67" s="1024"/>
      <c r="E67" s="27">
        <v>3</v>
      </c>
      <c r="F67" s="24" t="s">
        <v>1104</v>
      </c>
      <c r="G67" s="613"/>
      <c r="H67" s="840"/>
      <c r="J67" s="616"/>
      <c r="K67" s="1"/>
      <c r="L67" s="127"/>
      <c r="M67" s="616"/>
      <c r="N67" s="1"/>
      <c r="O67" s="115"/>
      <c r="P67" s="115"/>
      <c r="Q67" s="115"/>
      <c r="R67" s="115"/>
      <c r="S67" s="115"/>
      <c r="T67" s="115"/>
      <c r="U67" s="115"/>
      <c r="V67" s="115"/>
      <c r="W67" s="115"/>
      <c r="X67" s="1"/>
      <c r="Y67" s="2"/>
    </row>
    <row r="68" spans="1:25" ht="48" customHeight="1">
      <c r="A68" s="26">
        <v>19</v>
      </c>
      <c r="B68" s="22" t="s">
        <v>1105</v>
      </c>
      <c r="C68" s="27" t="s">
        <v>1044</v>
      </c>
      <c r="D68" s="100" t="s">
        <v>1711</v>
      </c>
      <c r="E68" s="27">
        <v>1</v>
      </c>
      <c r="F68" s="24" t="s">
        <v>1106</v>
      </c>
      <c r="G68" s="127" t="s">
        <v>1732</v>
      </c>
      <c r="H68" s="45"/>
      <c r="J68" s="21">
        <v>112.92</v>
      </c>
      <c r="L68" s="127" t="s">
        <v>1788</v>
      </c>
      <c r="M68" s="21" t="s">
        <v>206</v>
      </c>
      <c r="N68" s="1"/>
      <c r="O68" s="116"/>
      <c r="P68" s="116"/>
      <c r="Q68" s="116"/>
      <c r="R68" s="116"/>
      <c r="S68" s="116"/>
      <c r="T68" s="116">
        <v>1</v>
      </c>
      <c r="U68" s="115"/>
      <c r="V68" s="115"/>
      <c r="W68" s="115"/>
      <c r="X68" s="220">
        <v>38.869999999999997</v>
      </c>
      <c r="Y68" s="2"/>
    </row>
    <row r="69" spans="1:25" ht="24" customHeight="1">
      <c r="A69" s="26">
        <v>20</v>
      </c>
      <c r="B69" s="22" t="s">
        <v>1107</v>
      </c>
      <c r="C69" s="27" t="s">
        <v>1044</v>
      </c>
      <c r="D69" s="100" t="s">
        <v>1712</v>
      </c>
      <c r="E69" s="27">
        <v>1</v>
      </c>
      <c r="F69" s="24" t="s">
        <v>1108</v>
      </c>
      <c r="G69" s="126" t="s">
        <v>1774</v>
      </c>
      <c r="H69" s="45"/>
      <c r="J69" s="21">
        <v>112.25</v>
      </c>
      <c r="K69" s="1"/>
      <c r="L69" s="127"/>
      <c r="M69" s="21" t="s">
        <v>206</v>
      </c>
      <c r="N69" s="1"/>
      <c r="O69" s="115"/>
      <c r="P69" s="115"/>
      <c r="Q69" s="115"/>
      <c r="R69" s="115"/>
      <c r="S69" s="115"/>
      <c r="T69" s="115"/>
      <c r="U69" s="115"/>
      <c r="V69" s="115"/>
      <c r="W69" s="115"/>
      <c r="X69" s="1"/>
      <c r="Y69" s="2"/>
    </row>
    <row r="70" spans="1:25" ht="24" customHeight="1">
      <c r="A70" s="689">
        <v>21</v>
      </c>
      <c r="B70" s="1011" t="s">
        <v>1109</v>
      </c>
      <c r="C70" s="741" t="s">
        <v>1044</v>
      </c>
      <c r="D70" s="1022" t="s">
        <v>1713</v>
      </c>
      <c r="E70" s="27">
        <v>1</v>
      </c>
      <c r="F70" s="24" t="s">
        <v>1110</v>
      </c>
      <c r="G70" s="611" t="s">
        <v>1774</v>
      </c>
      <c r="H70" s="840"/>
      <c r="J70" s="616">
        <v>802.14</v>
      </c>
      <c r="K70" s="1"/>
      <c r="L70" s="127"/>
      <c r="M70" s="616" t="s">
        <v>206</v>
      </c>
      <c r="N70" s="1"/>
      <c r="O70" s="115"/>
      <c r="P70" s="115"/>
      <c r="Q70" s="115"/>
      <c r="R70" s="115"/>
      <c r="S70" s="115"/>
      <c r="T70" s="115"/>
      <c r="U70" s="115"/>
      <c r="V70" s="115"/>
      <c r="W70" s="115"/>
      <c r="X70" s="1"/>
      <c r="Y70" s="2"/>
    </row>
    <row r="71" spans="1:25" ht="24" customHeight="1">
      <c r="A71" s="689"/>
      <c r="B71" s="1011"/>
      <c r="C71" s="741"/>
      <c r="D71" s="1023"/>
      <c r="E71" s="27">
        <v>2</v>
      </c>
      <c r="F71" s="24" t="s">
        <v>1111</v>
      </c>
      <c r="G71" s="612"/>
      <c r="H71" s="840"/>
      <c r="J71" s="616"/>
      <c r="K71" s="1"/>
      <c r="L71" s="127"/>
      <c r="M71" s="616"/>
      <c r="N71" s="1"/>
      <c r="O71" s="115"/>
      <c r="P71" s="115"/>
      <c r="Q71" s="115"/>
      <c r="R71" s="115"/>
      <c r="S71" s="115"/>
      <c r="T71" s="115"/>
      <c r="U71" s="115"/>
      <c r="V71" s="115"/>
      <c r="W71" s="115"/>
      <c r="X71" s="1"/>
      <c r="Y71" s="2"/>
    </row>
    <row r="72" spans="1:25" ht="24" customHeight="1">
      <c r="A72" s="689"/>
      <c r="B72" s="1011"/>
      <c r="C72" s="741"/>
      <c r="D72" s="1023"/>
      <c r="E72" s="27">
        <v>3</v>
      </c>
      <c r="F72" s="24" t="s">
        <v>1112</v>
      </c>
      <c r="G72" s="612"/>
      <c r="H72" s="840"/>
      <c r="J72" s="616"/>
      <c r="K72" s="1"/>
      <c r="L72" s="127"/>
      <c r="M72" s="616"/>
      <c r="N72" s="1"/>
      <c r="O72" s="115"/>
      <c r="P72" s="115"/>
      <c r="Q72" s="115"/>
      <c r="R72" s="115"/>
      <c r="S72" s="115"/>
      <c r="T72" s="115"/>
      <c r="U72" s="115"/>
      <c r="V72" s="115"/>
      <c r="W72" s="115"/>
      <c r="X72" s="1"/>
      <c r="Y72" s="2"/>
    </row>
    <row r="73" spans="1:25" ht="24" customHeight="1">
      <c r="A73" s="689"/>
      <c r="B73" s="1011"/>
      <c r="C73" s="741"/>
      <c r="D73" s="1023"/>
      <c r="E73" s="27">
        <v>4</v>
      </c>
      <c r="F73" s="24" t="s">
        <v>1113</v>
      </c>
      <c r="G73" s="612"/>
      <c r="H73" s="840"/>
      <c r="J73" s="616"/>
      <c r="K73" s="1"/>
      <c r="L73" s="127"/>
      <c r="M73" s="616"/>
      <c r="N73" s="1"/>
      <c r="O73" s="115"/>
      <c r="P73" s="115"/>
      <c r="Q73" s="115"/>
      <c r="R73" s="115"/>
      <c r="S73" s="115"/>
      <c r="T73" s="115"/>
      <c r="U73" s="115"/>
      <c r="V73" s="115"/>
      <c r="W73" s="115"/>
      <c r="X73" s="1"/>
      <c r="Y73" s="2"/>
    </row>
    <row r="74" spans="1:25" ht="24" customHeight="1">
      <c r="A74" s="689"/>
      <c r="B74" s="1011"/>
      <c r="C74" s="741"/>
      <c r="D74" s="1023"/>
      <c r="E74" s="27">
        <v>5</v>
      </c>
      <c r="F74" s="24" t="s">
        <v>1114</v>
      </c>
      <c r="G74" s="612"/>
      <c r="H74" s="840"/>
      <c r="J74" s="616"/>
      <c r="K74" s="1"/>
      <c r="L74" s="127"/>
      <c r="M74" s="616"/>
      <c r="N74" s="1"/>
      <c r="O74" s="115"/>
      <c r="P74" s="115"/>
      <c r="Q74" s="115"/>
      <c r="R74" s="115"/>
      <c r="S74" s="115"/>
      <c r="T74" s="115"/>
      <c r="U74" s="115"/>
      <c r="V74" s="115"/>
      <c r="W74" s="115"/>
      <c r="X74" s="1"/>
      <c r="Y74" s="2"/>
    </row>
    <row r="75" spans="1:25" ht="24" customHeight="1">
      <c r="A75" s="689"/>
      <c r="B75" s="1011"/>
      <c r="C75" s="741"/>
      <c r="D75" s="1023"/>
      <c r="E75" s="27">
        <v>6</v>
      </c>
      <c r="F75" s="24" t="s">
        <v>1115</v>
      </c>
      <c r="G75" s="612"/>
      <c r="H75" s="840"/>
      <c r="J75" s="616"/>
      <c r="K75" s="1"/>
      <c r="L75" s="127"/>
      <c r="M75" s="616"/>
      <c r="N75" s="1"/>
      <c r="O75" s="115"/>
      <c r="P75" s="115"/>
      <c r="Q75" s="115"/>
      <c r="R75" s="115"/>
      <c r="S75" s="115"/>
      <c r="T75" s="115"/>
      <c r="U75" s="115"/>
      <c r="V75" s="115"/>
      <c r="W75" s="115"/>
      <c r="X75" s="1"/>
      <c r="Y75" s="2"/>
    </row>
    <row r="76" spans="1:25" ht="24" customHeight="1">
      <c r="A76" s="689"/>
      <c r="B76" s="1011"/>
      <c r="C76" s="741"/>
      <c r="D76" s="1024"/>
      <c r="E76" s="27">
        <v>7</v>
      </c>
      <c r="F76" s="24" t="s">
        <v>1116</v>
      </c>
      <c r="G76" s="613"/>
      <c r="H76" s="840"/>
      <c r="J76" s="616"/>
      <c r="K76" s="1"/>
      <c r="L76" s="127"/>
      <c r="M76" s="616"/>
      <c r="N76" s="1"/>
      <c r="O76" s="115"/>
      <c r="P76" s="115"/>
      <c r="Q76" s="115"/>
      <c r="R76" s="115"/>
      <c r="S76" s="115"/>
      <c r="T76" s="115"/>
      <c r="U76" s="115"/>
      <c r="V76" s="115"/>
      <c r="W76" s="115"/>
      <c r="X76" s="1"/>
      <c r="Y76" s="2"/>
    </row>
    <row r="77" spans="1:25" ht="24" customHeight="1">
      <c r="A77" s="689">
        <v>22</v>
      </c>
      <c r="B77" s="1011" t="s">
        <v>1117</v>
      </c>
      <c r="C77" s="741" t="s">
        <v>1044</v>
      </c>
      <c r="D77" s="1022" t="s">
        <v>1714</v>
      </c>
      <c r="E77" s="27">
        <v>1</v>
      </c>
      <c r="F77" s="24" t="s">
        <v>1118</v>
      </c>
      <c r="G77" s="611" t="s">
        <v>1774</v>
      </c>
      <c r="H77" s="840"/>
      <c r="J77" s="616">
        <v>459.22</v>
      </c>
      <c r="K77" s="1"/>
      <c r="L77" s="127"/>
      <c r="M77" s="616" t="s">
        <v>206</v>
      </c>
      <c r="N77" s="1"/>
      <c r="O77" s="115"/>
      <c r="P77" s="115"/>
      <c r="Q77" s="115"/>
      <c r="R77" s="115"/>
      <c r="S77" s="115"/>
      <c r="T77" s="115"/>
      <c r="U77" s="115"/>
      <c r="V77" s="115"/>
      <c r="W77" s="115"/>
      <c r="X77" s="1"/>
      <c r="Y77" s="2"/>
    </row>
    <row r="78" spans="1:25" ht="24" customHeight="1">
      <c r="A78" s="689"/>
      <c r="B78" s="1011"/>
      <c r="C78" s="741"/>
      <c r="D78" s="1023"/>
      <c r="E78" s="27">
        <v>2</v>
      </c>
      <c r="F78" s="24" t="s">
        <v>1119</v>
      </c>
      <c r="G78" s="612"/>
      <c r="H78" s="840"/>
      <c r="J78" s="616"/>
      <c r="K78" s="1"/>
      <c r="L78" s="127"/>
      <c r="M78" s="616"/>
      <c r="N78" s="1"/>
      <c r="O78" s="115"/>
      <c r="P78" s="115"/>
      <c r="Q78" s="115"/>
      <c r="R78" s="115"/>
      <c r="S78" s="115"/>
      <c r="T78" s="115"/>
      <c r="U78" s="115"/>
      <c r="V78" s="115"/>
      <c r="W78" s="115"/>
      <c r="X78" s="1"/>
      <c r="Y78" s="2"/>
    </row>
    <row r="79" spans="1:25" ht="24" customHeight="1">
      <c r="A79" s="689"/>
      <c r="B79" s="1011"/>
      <c r="C79" s="741"/>
      <c r="D79" s="1023"/>
      <c r="E79" s="27">
        <v>3</v>
      </c>
      <c r="F79" s="24" t="s">
        <v>1120</v>
      </c>
      <c r="G79" s="612"/>
      <c r="H79" s="840"/>
      <c r="J79" s="616"/>
      <c r="K79" s="1"/>
      <c r="L79" s="127"/>
      <c r="M79" s="616"/>
      <c r="N79" s="1"/>
      <c r="O79" s="115"/>
      <c r="P79" s="115"/>
      <c r="Q79" s="115"/>
      <c r="R79" s="115"/>
      <c r="S79" s="115"/>
      <c r="T79" s="115"/>
      <c r="U79" s="115"/>
      <c r="V79" s="115"/>
      <c r="W79" s="115"/>
      <c r="X79" s="1"/>
      <c r="Y79" s="2"/>
    </row>
    <row r="80" spans="1:25" ht="24" customHeight="1">
      <c r="A80" s="689"/>
      <c r="B80" s="1011"/>
      <c r="C80" s="741"/>
      <c r="D80" s="1024"/>
      <c r="E80" s="27">
        <v>4</v>
      </c>
      <c r="F80" s="24" t="s">
        <v>1121</v>
      </c>
      <c r="G80" s="613"/>
      <c r="H80" s="840"/>
      <c r="J80" s="616"/>
      <c r="K80" s="1"/>
      <c r="L80" s="127"/>
      <c r="M80" s="616"/>
      <c r="N80" s="1"/>
      <c r="O80" s="115"/>
      <c r="P80" s="115"/>
      <c r="Q80" s="115"/>
      <c r="R80" s="115"/>
      <c r="S80" s="115"/>
      <c r="T80" s="115"/>
      <c r="U80" s="115"/>
      <c r="V80" s="115"/>
      <c r="W80" s="115"/>
      <c r="X80" s="1"/>
      <c r="Y80" s="2"/>
    </row>
    <row r="81" spans="1:25" ht="51.75" customHeight="1">
      <c r="A81" s="689">
        <v>23</v>
      </c>
      <c r="B81" s="1011" t="s">
        <v>1122</v>
      </c>
      <c r="C81" s="741" t="s">
        <v>1123</v>
      </c>
      <c r="D81" s="1028" t="s">
        <v>1715</v>
      </c>
      <c r="E81" s="27">
        <v>1</v>
      </c>
      <c r="F81" s="24" t="s">
        <v>1124</v>
      </c>
      <c r="G81" s="745" t="s">
        <v>1733</v>
      </c>
      <c r="H81" s="840"/>
      <c r="J81" s="616">
        <v>324.64</v>
      </c>
      <c r="K81" s="1"/>
      <c r="L81" s="745" t="s">
        <v>1788</v>
      </c>
      <c r="M81" s="616" t="s">
        <v>206</v>
      </c>
      <c r="N81" s="1"/>
      <c r="O81" s="116"/>
      <c r="P81" s="116"/>
      <c r="Q81" s="116"/>
      <c r="R81" s="116"/>
      <c r="S81" s="116"/>
      <c r="T81" s="116">
        <v>1</v>
      </c>
      <c r="U81" s="115"/>
      <c r="V81" s="115"/>
      <c r="W81" s="115"/>
      <c r="X81" s="611">
        <v>69.02</v>
      </c>
      <c r="Y81" s="2"/>
    </row>
    <row r="82" spans="1:25" ht="24" customHeight="1">
      <c r="A82" s="689"/>
      <c r="B82" s="1011"/>
      <c r="C82" s="741"/>
      <c r="D82" s="1029"/>
      <c r="E82" s="27">
        <v>2</v>
      </c>
      <c r="F82" s="24" t="s">
        <v>1125</v>
      </c>
      <c r="G82" s="746"/>
      <c r="H82" s="840"/>
      <c r="J82" s="616"/>
      <c r="K82" s="1"/>
      <c r="L82" s="746"/>
      <c r="M82" s="616"/>
      <c r="N82" s="1">
        <v>1</v>
      </c>
      <c r="O82" s="115"/>
      <c r="P82" s="115"/>
      <c r="Q82" s="115"/>
      <c r="R82" s="115"/>
      <c r="S82" s="115"/>
      <c r="T82" s="115"/>
      <c r="U82" s="115"/>
      <c r="V82" s="115"/>
      <c r="W82" s="115"/>
      <c r="X82" s="612"/>
      <c r="Y82" s="2" t="s">
        <v>1789</v>
      </c>
    </row>
    <row r="83" spans="1:25" ht="24" customHeight="1">
      <c r="A83" s="689"/>
      <c r="B83" s="1011"/>
      <c r="C83" s="741"/>
      <c r="D83" s="1030"/>
      <c r="E83" s="27">
        <v>3</v>
      </c>
      <c r="F83" s="24" t="s">
        <v>1126</v>
      </c>
      <c r="G83" s="747"/>
      <c r="H83" s="840"/>
      <c r="J83" s="616"/>
      <c r="K83" s="1"/>
      <c r="L83" s="747"/>
      <c r="M83" s="616"/>
      <c r="N83" s="1"/>
      <c r="O83" s="116"/>
      <c r="P83" s="116"/>
      <c r="Q83" s="116" t="s">
        <v>2377</v>
      </c>
      <c r="R83" s="116" t="s">
        <v>2377</v>
      </c>
      <c r="S83" s="116">
        <v>1</v>
      </c>
      <c r="T83" s="115"/>
      <c r="U83" s="115"/>
      <c r="V83" s="115"/>
      <c r="W83" s="115"/>
      <c r="X83" s="613"/>
      <c r="Y83" s="2"/>
    </row>
    <row r="84" spans="1:25" ht="24" customHeight="1">
      <c r="A84" s="26">
        <v>24</v>
      </c>
      <c r="B84" s="22" t="s">
        <v>1127</v>
      </c>
      <c r="C84" s="27" t="s">
        <v>1123</v>
      </c>
      <c r="D84" s="87" t="s">
        <v>1610</v>
      </c>
      <c r="E84" s="27">
        <v>1</v>
      </c>
      <c r="F84" s="24" t="s">
        <v>1128</v>
      </c>
      <c r="G84" s="249" t="s">
        <v>1910</v>
      </c>
      <c r="H84" s="45"/>
      <c r="J84" s="21">
        <v>107.25</v>
      </c>
      <c r="K84" s="1"/>
      <c r="L84" s="127"/>
      <c r="M84" s="21" t="s">
        <v>206</v>
      </c>
      <c r="N84" s="1">
        <v>1</v>
      </c>
      <c r="O84" s="115"/>
      <c r="P84" s="115"/>
      <c r="Q84" s="115"/>
      <c r="R84" s="115"/>
      <c r="S84" s="115"/>
      <c r="T84" s="115"/>
      <c r="U84" s="115"/>
      <c r="V84" s="115"/>
      <c r="W84" s="115"/>
      <c r="X84" s="365">
        <v>19.27</v>
      </c>
      <c r="Y84" s="2"/>
    </row>
    <row r="85" spans="1:25" ht="37.5" customHeight="1">
      <c r="A85" s="26">
        <v>25</v>
      </c>
      <c r="B85" s="22" t="s">
        <v>1129</v>
      </c>
      <c r="C85" s="27" t="s">
        <v>1123</v>
      </c>
      <c r="D85" s="87" t="s">
        <v>1716</v>
      </c>
      <c r="E85" s="27">
        <v>1</v>
      </c>
      <c r="F85" s="24" t="s">
        <v>1130</v>
      </c>
      <c r="G85" s="125" t="s">
        <v>1726</v>
      </c>
      <c r="H85" s="45"/>
      <c r="J85" s="21">
        <v>107.63</v>
      </c>
      <c r="K85" s="1"/>
      <c r="L85" s="128">
        <v>41701</v>
      </c>
      <c r="M85" s="21" t="s">
        <v>206</v>
      </c>
      <c r="N85" s="1"/>
      <c r="O85" s="116"/>
      <c r="P85" s="116"/>
      <c r="Q85" s="116"/>
      <c r="R85" s="116"/>
      <c r="S85" s="116">
        <v>1</v>
      </c>
      <c r="T85" s="115"/>
      <c r="U85" s="115"/>
      <c r="V85" s="115"/>
      <c r="W85" s="115"/>
      <c r="X85" s="220">
        <v>33.99</v>
      </c>
      <c r="Y85" s="2"/>
    </row>
    <row r="86" spans="1:25" ht="37.5" customHeight="1">
      <c r="A86" s="26">
        <v>26</v>
      </c>
      <c r="B86" s="22" t="s">
        <v>1131</v>
      </c>
      <c r="C86" s="27" t="s">
        <v>1123</v>
      </c>
      <c r="D86" s="87" t="s">
        <v>1717</v>
      </c>
      <c r="E86" s="27">
        <v>1</v>
      </c>
      <c r="F86" s="24" t="s">
        <v>1132</v>
      </c>
      <c r="G86" s="125" t="s">
        <v>1726</v>
      </c>
      <c r="H86" s="45"/>
      <c r="J86" s="21">
        <v>108.17</v>
      </c>
      <c r="K86" s="1"/>
      <c r="L86" s="127"/>
      <c r="M86" s="21" t="s">
        <v>206</v>
      </c>
      <c r="N86" s="1"/>
      <c r="O86" s="116"/>
      <c r="P86" s="116"/>
      <c r="Q86" s="116"/>
      <c r="R86" s="116"/>
      <c r="S86" s="116">
        <v>1</v>
      </c>
      <c r="T86" s="115"/>
      <c r="U86" s="115"/>
      <c r="V86" s="115"/>
      <c r="W86" s="115"/>
      <c r="X86" s="220">
        <v>39.31</v>
      </c>
      <c r="Y86" s="2"/>
    </row>
    <row r="87" spans="1:25" ht="24" customHeight="1">
      <c r="A87" s="689">
        <v>27</v>
      </c>
      <c r="B87" s="1011" t="s">
        <v>1133</v>
      </c>
      <c r="C87" s="741" t="s">
        <v>1123</v>
      </c>
      <c r="D87" s="1028" t="s">
        <v>1718</v>
      </c>
      <c r="E87" s="27">
        <v>1</v>
      </c>
      <c r="F87" s="24" t="s">
        <v>1134</v>
      </c>
      <c r="G87" s="745" t="s">
        <v>1911</v>
      </c>
      <c r="H87" s="840"/>
      <c r="J87" s="616">
        <v>218.21</v>
      </c>
      <c r="K87" s="1"/>
      <c r="L87" s="127"/>
      <c r="M87" s="616" t="s">
        <v>206</v>
      </c>
      <c r="N87" s="1">
        <v>1</v>
      </c>
      <c r="O87" s="115"/>
      <c r="P87" s="115"/>
      <c r="Q87" s="115"/>
      <c r="R87" s="115"/>
      <c r="S87" s="115"/>
      <c r="T87" s="115"/>
      <c r="U87" s="115"/>
      <c r="V87" s="115"/>
      <c r="W87" s="115"/>
      <c r="X87" s="1"/>
      <c r="Y87" s="2"/>
    </row>
    <row r="88" spans="1:25" ht="24" customHeight="1">
      <c r="A88" s="689"/>
      <c r="B88" s="1011"/>
      <c r="C88" s="741"/>
      <c r="D88" s="1030"/>
      <c r="E88" s="27">
        <v>2</v>
      </c>
      <c r="F88" s="24" t="s">
        <v>1135</v>
      </c>
      <c r="G88" s="747"/>
      <c r="H88" s="840"/>
      <c r="J88" s="616"/>
      <c r="K88" s="1"/>
      <c r="L88" s="127"/>
      <c r="M88" s="616"/>
      <c r="N88" s="1">
        <v>1</v>
      </c>
      <c r="O88" s="115"/>
      <c r="P88" s="115"/>
      <c r="Q88" s="115"/>
      <c r="R88" s="115"/>
      <c r="S88" s="115"/>
      <c r="T88" s="115"/>
      <c r="U88" s="115"/>
      <c r="V88" s="115"/>
      <c r="W88" s="115"/>
      <c r="X88" s="1"/>
      <c r="Y88" s="2"/>
    </row>
    <row r="89" spans="1:25" ht="39" customHeight="1">
      <c r="A89" s="689">
        <v>28</v>
      </c>
      <c r="B89" s="1011" t="s">
        <v>1136</v>
      </c>
      <c r="C89" s="741" t="s">
        <v>1123</v>
      </c>
      <c r="D89" s="1028" t="s">
        <v>1719</v>
      </c>
      <c r="E89" s="27">
        <v>1</v>
      </c>
      <c r="F89" s="24" t="s">
        <v>1137</v>
      </c>
      <c r="G89" s="745" t="s">
        <v>1734</v>
      </c>
      <c r="H89" s="840"/>
      <c r="J89" s="616">
        <v>214.36</v>
      </c>
      <c r="K89" s="1"/>
      <c r="L89" s="745" t="s">
        <v>1788</v>
      </c>
      <c r="M89" s="616" t="s">
        <v>206</v>
      </c>
      <c r="N89" s="1"/>
      <c r="O89" s="116"/>
      <c r="P89" s="116"/>
      <c r="Q89" s="116">
        <v>1</v>
      </c>
      <c r="R89" s="115"/>
      <c r="S89" s="115"/>
      <c r="T89" s="115"/>
      <c r="U89" s="115"/>
      <c r="V89" s="115"/>
      <c r="W89" s="115"/>
      <c r="X89" s="611">
        <v>92.69</v>
      </c>
      <c r="Y89" s="2"/>
    </row>
    <row r="90" spans="1:25" ht="24" customHeight="1">
      <c r="A90" s="689"/>
      <c r="B90" s="1011"/>
      <c r="C90" s="741"/>
      <c r="D90" s="1030"/>
      <c r="E90" s="27">
        <v>2</v>
      </c>
      <c r="F90" s="24" t="s">
        <v>1138</v>
      </c>
      <c r="G90" s="747"/>
      <c r="H90" s="840"/>
      <c r="J90" s="616"/>
      <c r="K90" s="1"/>
      <c r="L90" s="747"/>
      <c r="M90" s="616"/>
      <c r="N90" s="1"/>
      <c r="O90" s="116"/>
      <c r="P90" s="116"/>
      <c r="Q90" s="116"/>
      <c r="R90" s="116"/>
      <c r="S90" s="116">
        <v>1</v>
      </c>
      <c r="T90" s="115"/>
      <c r="U90" s="115"/>
      <c r="V90" s="115"/>
      <c r="W90" s="115"/>
      <c r="X90" s="613"/>
      <c r="Y90" s="2"/>
    </row>
    <row r="91" spans="1:25" ht="48.75" customHeight="1">
      <c r="A91" s="26">
        <v>29</v>
      </c>
      <c r="B91" s="22" t="s">
        <v>1139</v>
      </c>
      <c r="C91" s="27" t="s">
        <v>1123</v>
      </c>
      <c r="D91" s="87" t="s">
        <v>1720</v>
      </c>
      <c r="E91" s="27">
        <v>1</v>
      </c>
      <c r="F91" s="24" t="s">
        <v>1140</v>
      </c>
      <c r="G91" s="127" t="s">
        <v>1735</v>
      </c>
      <c r="H91" s="45"/>
      <c r="J91" s="21">
        <v>107.54</v>
      </c>
      <c r="K91" s="1"/>
      <c r="L91" s="128">
        <v>41701</v>
      </c>
      <c r="M91" s="21" t="s">
        <v>206</v>
      </c>
      <c r="N91" s="1">
        <v>1</v>
      </c>
      <c r="O91" s="115"/>
      <c r="P91" s="115"/>
      <c r="Q91" s="115"/>
      <c r="R91" s="115"/>
      <c r="S91" s="115"/>
      <c r="T91" s="115"/>
      <c r="U91" s="115"/>
      <c r="V91" s="115"/>
      <c r="W91" s="115"/>
      <c r="X91" s="1"/>
      <c r="Y91" s="2" t="s">
        <v>1790</v>
      </c>
    </row>
    <row r="92" spans="1:25" ht="24" customHeight="1">
      <c r="A92" s="689">
        <v>30</v>
      </c>
      <c r="B92" s="1011" t="s">
        <v>1141</v>
      </c>
      <c r="C92" s="741" t="s">
        <v>1123</v>
      </c>
      <c r="D92" s="1028" t="s">
        <v>1721</v>
      </c>
      <c r="E92" s="27">
        <v>1</v>
      </c>
      <c r="F92" s="24" t="s">
        <v>1142</v>
      </c>
      <c r="G92" s="611" t="s">
        <v>1912</v>
      </c>
      <c r="H92" s="840"/>
      <c r="J92" s="616">
        <v>217.56</v>
      </c>
      <c r="K92" s="1"/>
      <c r="L92" s="127"/>
      <c r="M92" s="616" t="s">
        <v>206</v>
      </c>
      <c r="N92" s="1">
        <v>1</v>
      </c>
      <c r="O92" s="115"/>
      <c r="P92" s="115"/>
      <c r="Q92" s="115"/>
      <c r="R92" s="115"/>
      <c r="S92" s="115"/>
      <c r="T92" s="115"/>
      <c r="U92" s="115"/>
      <c r="V92" s="115"/>
      <c r="W92" s="115"/>
      <c r="X92" s="1"/>
      <c r="Y92" s="2"/>
    </row>
    <row r="93" spans="1:25" ht="24" customHeight="1">
      <c r="A93" s="689"/>
      <c r="B93" s="1011"/>
      <c r="C93" s="741"/>
      <c r="D93" s="1030"/>
      <c r="E93" s="27">
        <v>2</v>
      </c>
      <c r="F93" s="24" t="s">
        <v>1143</v>
      </c>
      <c r="G93" s="613"/>
      <c r="H93" s="840"/>
      <c r="J93" s="616"/>
      <c r="K93" s="1"/>
      <c r="L93" s="127"/>
      <c r="M93" s="616"/>
      <c r="N93" s="1"/>
      <c r="O93" s="116"/>
      <c r="P93" s="116">
        <v>1</v>
      </c>
      <c r="Q93" s="115"/>
      <c r="R93" s="115"/>
      <c r="S93" s="115"/>
      <c r="T93" s="115"/>
      <c r="U93" s="115"/>
      <c r="V93" s="115"/>
      <c r="W93" s="115"/>
      <c r="X93" s="1"/>
      <c r="Y93" s="2"/>
    </row>
    <row r="94" spans="1:25" ht="44.25" customHeight="1">
      <c r="A94" s="265">
        <v>31</v>
      </c>
      <c r="B94" s="22" t="s">
        <v>1144</v>
      </c>
      <c r="C94" s="27" t="s">
        <v>1123</v>
      </c>
      <c r="D94" s="87" t="s">
        <v>1722</v>
      </c>
      <c r="E94" s="27">
        <v>1</v>
      </c>
      <c r="F94" s="24" t="s">
        <v>1145</v>
      </c>
      <c r="G94" s="127" t="s">
        <v>1727</v>
      </c>
      <c r="H94" s="45"/>
      <c r="J94" s="21">
        <v>107.71</v>
      </c>
      <c r="K94" s="1"/>
      <c r="L94" s="127" t="s">
        <v>1791</v>
      </c>
      <c r="M94" s="21" t="s">
        <v>206</v>
      </c>
      <c r="N94" s="1">
        <v>1</v>
      </c>
      <c r="O94" s="115"/>
      <c r="P94" s="115"/>
      <c r="Q94" s="115"/>
      <c r="R94" s="115"/>
      <c r="S94" s="115"/>
      <c r="T94" s="115"/>
      <c r="U94" s="115"/>
      <c r="V94" s="115"/>
      <c r="W94" s="115"/>
      <c r="X94" s="1"/>
      <c r="Y94" s="2" t="s">
        <v>1792</v>
      </c>
    </row>
    <row r="95" spans="1:25" ht="24" customHeight="1">
      <c r="A95" s="689">
        <v>32</v>
      </c>
      <c r="B95" s="1011" t="s">
        <v>1146</v>
      </c>
      <c r="C95" s="741" t="s">
        <v>1123</v>
      </c>
      <c r="D95" s="1028" t="s">
        <v>1722</v>
      </c>
      <c r="E95" s="27">
        <v>1</v>
      </c>
      <c r="F95" s="24" t="s">
        <v>1147</v>
      </c>
      <c r="G95" s="611" t="s">
        <v>1774</v>
      </c>
      <c r="H95" s="840"/>
      <c r="J95" s="616">
        <v>430.84</v>
      </c>
      <c r="K95" s="1"/>
      <c r="L95" s="127"/>
      <c r="M95" s="616" t="s">
        <v>206</v>
      </c>
      <c r="N95" s="1"/>
      <c r="O95" s="115"/>
      <c r="P95" s="115"/>
      <c r="Q95" s="115"/>
      <c r="R95" s="115"/>
      <c r="S95" s="115"/>
      <c r="T95" s="115"/>
      <c r="U95" s="115"/>
      <c r="V95" s="115"/>
      <c r="W95" s="115"/>
      <c r="X95" s="1"/>
      <c r="Y95" s="2"/>
    </row>
    <row r="96" spans="1:25" ht="24" customHeight="1">
      <c r="A96" s="689"/>
      <c r="B96" s="1011"/>
      <c r="C96" s="741"/>
      <c r="D96" s="1029"/>
      <c r="E96" s="27">
        <v>2</v>
      </c>
      <c r="F96" s="24" t="s">
        <v>1148</v>
      </c>
      <c r="G96" s="612"/>
      <c r="H96" s="840"/>
      <c r="J96" s="616"/>
      <c r="K96" s="1"/>
      <c r="L96" s="127"/>
      <c r="M96" s="616"/>
      <c r="N96" s="1"/>
      <c r="O96" s="115"/>
      <c r="P96" s="115"/>
      <c r="Q96" s="115"/>
      <c r="R96" s="115"/>
      <c r="S96" s="115"/>
      <c r="T96" s="115"/>
      <c r="U96" s="115"/>
      <c r="V96" s="115"/>
      <c r="W96" s="115"/>
      <c r="X96" s="1"/>
      <c r="Y96" s="2"/>
    </row>
    <row r="97" spans="1:25" ht="24" customHeight="1">
      <c r="A97" s="689"/>
      <c r="B97" s="1011"/>
      <c r="C97" s="741"/>
      <c r="D97" s="1029"/>
      <c r="E97" s="27">
        <v>3</v>
      </c>
      <c r="F97" s="24" t="s">
        <v>1149</v>
      </c>
      <c r="G97" s="612"/>
      <c r="H97" s="840"/>
      <c r="J97" s="616"/>
      <c r="K97" s="1"/>
      <c r="L97" s="127"/>
      <c r="M97" s="616"/>
      <c r="N97" s="1"/>
      <c r="O97" s="115"/>
      <c r="P97" s="115"/>
      <c r="Q97" s="115"/>
      <c r="R97" s="115"/>
      <c r="S97" s="115"/>
      <c r="T97" s="115"/>
      <c r="U97" s="115"/>
      <c r="V97" s="115"/>
      <c r="W97" s="115"/>
      <c r="X97" s="1"/>
      <c r="Y97" s="2"/>
    </row>
    <row r="98" spans="1:25" ht="24" customHeight="1">
      <c r="A98" s="689"/>
      <c r="B98" s="1011"/>
      <c r="C98" s="741"/>
      <c r="D98" s="1030"/>
      <c r="E98" s="27">
        <v>4</v>
      </c>
      <c r="F98" s="24" t="s">
        <v>1150</v>
      </c>
      <c r="G98" s="613"/>
      <c r="H98" s="840"/>
      <c r="J98" s="616"/>
      <c r="K98" s="1"/>
      <c r="L98" s="127"/>
      <c r="M98" s="616"/>
      <c r="N98" s="1"/>
      <c r="O98" s="115"/>
      <c r="P98" s="115"/>
      <c r="Q98" s="115"/>
      <c r="R98" s="115"/>
      <c r="S98" s="115"/>
      <c r="T98" s="115"/>
      <c r="U98" s="115"/>
      <c r="V98" s="115"/>
      <c r="W98" s="115"/>
      <c r="X98" s="1"/>
      <c r="Y98" s="2"/>
    </row>
    <row r="99" spans="1:25" ht="46.5" customHeight="1">
      <c r="A99" s="689">
        <v>33</v>
      </c>
      <c r="B99" s="1011" t="s">
        <v>1151</v>
      </c>
      <c r="C99" s="741" t="s">
        <v>1123</v>
      </c>
      <c r="D99" s="1028" t="s">
        <v>1123</v>
      </c>
      <c r="E99" s="27">
        <v>1</v>
      </c>
      <c r="F99" s="24" t="s">
        <v>1152</v>
      </c>
      <c r="G99" s="745" t="s">
        <v>1736</v>
      </c>
      <c r="H99" s="840"/>
      <c r="J99" s="616">
        <v>428.15</v>
      </c>
      <c r="K99" s="1"/>
      <c r="L99" s="745" t="s">
        <v>1788</v>
      </c>
      <c r="M99" s="616" t="s">
        <v>206</v>
      </c>
      <c r="N99" s="1"/>
      <c r="O99" s="116"/>
      <c r="P99" s="116"/>
      <c r="Q99" s="116"/>
      <c r="R99" s="116"/>
      <c r="S99" s="116"/>
      <c r="T99" s="116"/>
      <c r="U99" s="116">
        <v>1</v>
      </c>
      <c r="V99" s="115"/>
      <c r="W99" s="115"/>
      <c r="X99" s="611">
        <v>94.44</v>
      </c>
      <c r="Y99" s="2"/>
    </row>
    <row r="100" spans="1:25" ht="24" customHeight="1">
      <c r="A100" s="689"/>
      <c r="B100" s="1011"/>
      <c r="C100" s="741"/>
      <c r="D100" s="1029"/>
      <c r="E100" s="27">
        <v>2</v>
      </c>
      <c r="F100" s="24" t="s">
        <v>1153</v>
      </c>
      <c r="G100" s="746"/>
      <c r="H100" s="840"/>
      <c r="J100" s="616"/>
      <c r="K100" s="1"/>
      <c r="L100" s="746"/>
      <c r="M100" s="616"/>
      <c r="N100" s="1"/>
      <c r="O100" s="116"/>
      <c r="P100" s="116"/>
      <c r="Q100" s="116"/>
      <c r="R100" s="116"/>
      <c r="S100" s="116">
        <v>1</v>
      </c>
      <c r="T100" s="115"/>
      <c r="U100" s="115"/>
      <c r="V100" s="115"/>
      <c r="W100" s="115"/>
      <c r="X100" s="612"/>
      <c r="Y100" s="2"/>
    </row>
    <row r="101" spans="1:25" ht="24" customHeight="1">
      <c r="A101" s="689"/>
      <c r="B101" s="1011"/>
      <c r="C101" s="741"/>
      <c r="D101" s="1029"/>
      <c r="E101" s="27">
        <v>3</v>
      </c>
      <c r="F101" s="24" t="s">
        <v>1154</v>
      </c>
      <c r="G101" s="746"/>
      <c r="H101" s="840"/>
      <c r="J101" s="616"/>
      <c r="K101" s="1"/>
      <c r="L101" s="746"/>
      <c r="M101" s="616"/>
      <c r="N101" s="1">
        <v>1</v>
      </c>
      <c r="O101" s="115"/>
      <c r="P101" s="115"/>
      <c r="Q101" s="115"/>
      <c r="R101" s="115"/>
      <c r="S101" s="115"/>
      <c r="T101" s="115"/>
      <c r="U101" s="115"/>
      <c r="V101" s="115"/>
      <c r="W101" s="115"/>
      <c r="X101" s="612"/>
      <c r="Y101" s="2" t="s">
        <v>1840</v>
      </c>
    </row>
    <row r="102" spans="1:25" ht="24" customHeight="1">
      <c r="A102" s="689"/>
      <c r="B102" s="1011"/>
      <c r="C102" s="741"/>
      <c r="D102" s="1030"/>
      <c r="E102" s="27">
        <v>4</v>
      </c>
      <c r="F102" s="24" t="s">
        <v>1155</v>
      </c>
      <c r="G102" s="747"/>
      <c r="H102" s="840"/>
      <c r="J102" s="616"/>
      <c r="K102" s="1"/>
      <c r="L102" s="747"/>
      <c r="M102" s="616"/>
      <c r="N102" s="1">
        <v>1</v>
      </c>
      <c r="O102" s="115"/>
      <c r="P102" s="115"/>
      <c r="Q102" s="115"/>
      <c r="R102" s="115"/>
      <c r="S102" s="115"/>
      <c r="T102" s="115"/>
      <c r="U102" s="115"/>
      <c r="V102" s="115"/>
      <c r="W102" s="115"/>
      <c r="X102" s="613"/>
      <c r="Y102" s="2" t="s">
        <v>1841</v>
      </c>
    </row>
    <row r="103" spans="1:25" ht="37.5" customHeight="1">
      <c r="A103" s="689">
        <v>34</v>
      </c>
      <c r="B103" s="1011" t="s">
        <v>1156</v>
      </c>
      <c r="C103" s="741" t="s">
        <v>1123</v>
      </c>
      <c r="D103" s="1028" t="s">
        <v>1723</v>
      </c>
      <c r="E103" s="27">
        <v>1</v>
      </c>
      <c r="F103" s="24" t="s">
        <v>1157</v>
      </c>
      <c r="G103" s="745" t="s">
        <v>1737</v>
      </c>
      <c r="H103" s="840"/>
      <c r="J103" s="616">
        <v>321.51</v>
      </c>
      <c r="K103" s="1"/>
      <c r="L103" s="127"/>
      <c r="M103" s="616" t="s">
        <v>206</v>
      </c>
      <c r="N103" s="1"/>
      <c r="O103" s="116"/>
      <c r="P103" s="116"/>
      <c r="Q103" s="116"/>
      <c r="R103" s="116"/>
      <c r="S103" s="116">
        <v>1</v>
      </c>
      <c r="T103" s="115"/>
      <c r="U103" s="115"/>
      <c r="V103" s="115"/>
      <c r="W103" s="115"/>
      <c r="X103" s="611">
        <v>169.87</v>
      </c>
      <c r="Y103" s="2"/>
    </row>
    <row r="104" spans="1:25" ht="24" customHeight="1">
      <c r="A104" s="689"/>
      <c r="B104" s="1011"/>
      <c r="C104" s="741"/>
      <c r="D104" s="1029"/>
      <c r="E104" s="27">
        <v>2</v>
      </c>
      <c r="F104" s="24" t="s">
        <v>1158</v>
      </c>
      <c r="G104" s="746"/>
      <c r="H104" s="840"/>
      <c r="J104" s="616"/>
      <c r="K104" s="1"/>
      <c r="L104" s="127"/>
      <c r="M104" s="616"/>
      <c r="N104" s="1"/>
      <c r="O104" s="116"/>
      <c r="P104" s="116"/>
      <c r="Q104" s="116"/>
      <c r="R104" s="116"/>
      <c r="S104" s="116"/>
      <c r="T104" s="116">
        <v>1</v>
      </c>
      <c r="U104" s="115"/>
      <c r="V104" s="115"/>
      <c r="W104" s="115"/>
      <c r="X104" s="612"/>
      <c r="Y104" s="2"/>
    </row>
    <row r="105" spans="1:25" ht="15.75">
      <c r="A105" s="689"/>
      <c r="B105" s="1011"/>
      <c r="C105" s="741"/>
      <c r="D105" s="1030"/>
      <c r="E105" s="27">
        <v>3</v>
      </c>
      <c r="F105" s="24" t="s">
        <v>1159</v>
      </c>
      <c r="G105" s="747"/>
      <c r="H105" s="840"/>
      <c r="J105" s="616"/>
      <c r="K105" s="1"/>
      <c r="L105" s="127"/>
      <c r="M105" s="616"/>
      <c r="N105" s="1"/>
      <c r="O105" s="116"/>
      <c r="P105" s="116"/>
      <c r="Q105" s="116"/>
      <c r="R105" s="116"/>
      <c r="S105" s="116"/>
      <c r="T105" s="116"/>
      <c r="U105" s="116">
        <v>1</v>
      </c>
      <c r="V105" s="115"/>
      <c r="W105" s="115"/>
      <c r="X105" s="613"/>
      <c r="Y105" s="2"/>
    </row>
    <row r="106" spans="1:25" ht="60">
      <c r="A106" s="265">
        <v>35</v>
      </c>
      <c r="B106" s="22" t="s">
        <v>1160</v>
      </c>
      <c r="C106" s="27" t="s">
        <v>1123</v>
      </c>
      <c r="D106" s="87" t="s">
        <v>1724</v>
      </c>
      <c r="E106" s="27">
        <v>1</v>
      </c>
      <c r="F106" s="24" t="s">
        <v>1161</v>
      </c>
      <c r="G106" s="127" t="s">
        <v>1738</v>
      </c>
      <c r="H106" s="45"/>
      <c r="J106" s="21">
        <v>107.54</v>
      </c>
      <c r="K106" s="1"/>
      <c r="L106" s="127"/>
      <c r="M106" s="21" t="s">
        <v>206</v>
      </c>
      <c r="N106" s="1">
        <v>1</v>
      </c>
      <c r="O106" s="115"/>
      <c r="P106" s="115"/>
      <c r="Q106" s="115"/>
      <c r="R106" s="115"/>
      <c r="S106" s="115"/>
      <c r="T106" s="115"/>
      <c r="U106" s="115"/>
      <c r="V106" s="115"/>
      <c r="W106" s="115"/>
      <c r="X106" s="1"/>
      <c r="Y106" s="2" t="s">
        <v>1842</v>
      </c>
    </row>
    <row r="107" spans="1:25" ht="47.25" customHeight="1">
      <c r="A107" s="269">
        <v>36</v>
      </c>
      <c r="B107" s="62" t="s">
        <v>1162</v>
      </c>
      <c r="C107" s="38" t="s">
        <v>1123</v>
      </c>
      <c r="D107" s="87" t="s">
        <v>1725</v>
      </c>
      <c r="E107" s="38">
        <v>1</v>
      </c>
      <c r="F107" s="41" t="s">
        <v>1163</v>
      </c>
      <c r="G107" s="127" t="s">
        <v>1739</v>
      </c>
      <c r="H107" s="29"/>
      <c r="J107" s="59">
        <v>107.18</v>
      </c>
      <c r="K107" s="39"/>
      <c r="L107" s="129">
        <v>41701</v>
      </c>
      <c r="M107" s="59" t="s">
        <v>206</v>
      </c>
      <c r="N107" s="39"/>
      <c r="O107" s="279"/>
      <c r="P107" s="279"/>
      <c r="Q107" s="279">
        <v>1</v>
      </c>
      <c r="R107" s="140"/>
      <c r="S107" s="140"/>
      <c r="T107" s="140"/>
      <c r="U107" s="140"/>
      <c r="V107" s="140"/>
      <c r="W107" s="140"/>
      <c r="X107" s="39"/>
      <c r="Y107" s="89" t="s">
        <v>1793</v>
      </c>
    </row>
    <row r="108" spans="1:25" ht="45">
      <c r="A108" s="298">
        <v>37</v>
      </c>
      <c r="B108" s="247" t="s">
        <v>1907</v>
      </c>
      <c r="C108" s="248" t="s">
        <v>1044</v>
      </c>
      <c r="D108" s="246"/>
      <c r="E108" s="244">
        <v>1</v>
      </c>
      <c r="F108" s="114" t="s">
        <v>1908</v>
      </c>
      <c r="G108" s="273" t="s">
        <v>2256</v>
      </c>
      <c r="H108" s="245"/>
      <c r="J108" s="243">
        <v>119.47</v>
      </c>
      <c r="K108" s="39"/>
      <c r="L108" s="129"/>
      <c r="M108" s="243"/>
      <c r="N108" s="39">
        <v>1</v>
      </c>
      <c r="O108" s="140"/>
      <c r="P108" s="140"/>
      <c r="Q108" s="140"/>
      <c r="R108" s="140"/>
      <c r="S108" s="140"/>
      <c r="T108" s="140"/>
      <c r="U108" s="140"/>
      <c r="V108" s="140"/>
      <c r="W108" s="140"/>
      <c r="X108" s="39"/>
      <c r="Y108" s="89"/>
    </row>
    <row r="109" spans="1:25" ht="25.5">
      <c r="A109" s="268">
        <v>38</v>
      </c>
      <c r="B109" s="281" t="s">
        <v>2222</v>
      </c>
      <c r="C109" s="275" t="s">
        <v>1044</v>
      </c>
      <c r="D109" s="275" t="s">
        <v>1710</v>
      </c>
      <c r="E109" s="275">
        <v>1</v>
      </c>
      <c r="F109" s="282" t="s">
        <v>2223</v>
      </c>
      <c r="G109" s="272" t="s">
        <v>2224</v>
      </c>
      <c r="H109" s="293">
        <v>115.5</v>
      </c>
      <c r="I109" s="294">
        <v>136.71</v>
      </c>
      <c r="J109" s="361">
        <v>113.23</v>
      </c>
      <c r="K109" s="989" t="s">
        <v>2254</v>
      </c>
      <c r="L109" s="989" t="s">
        <v>2255</v>
      </c>
      <c r="M109" s="301"/>
      <c r="N109" s="307">
        <v>1</v>
      </c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1"/>
    </row>
    <row r="110" spans="1:25" ht="18.75" customHeight="1">
      <c r="A110" s="611">
        <v>39</v>
      </c>
      <c r="B110" s="808" t="s">
        <v>2225</v>
      </c>
      <c r="C110" s="992" t="s">
        <v>1123</v>
      </c>
      <c r="D110" s="990" t="s">
        <v>1723</v>
      </c>
      <c r="E110" s="275">
        <v>1</v>
      </c>
      <c r="F110" s="282" t="s">
        <v>2226</v>
      </c>
      <c r="G110" s="991" t="s">
        <v>2227</v>
      </c>
      <c r="H110" s="293">
        <v>115.5</v>
      </c>
      <c r="I110" s="996">
        <v>256.89999999999998</v>
      </c>
      <c r="J110" s="1006">
        <v>214.08</v>
      </c>
      <c r="K110" s="989"/>
      <c r="L110" s="989"/>
      <c r="M110" s="300"/>
      <c r="N110" s="307"/>
      <c r="O110" s="167"/>
      <c r="P110" s="167"/>
      <c r="Q110" s="168">
        <v>1</v>
      </c>
      <c r="R110" s="295"/>
      <c r="S110" s="295"/>
      <c r="T110" s="295"/>
      <c r="U110" s="295"/>
      <c r="V110" s="295"/>
      <c r="W110" s="295"/>
      <c r="X110" s="982">
        <v>24.74</v>
      </c>
      <c r="Y110" s="1"/>
    </row>
    <row r="111" spans="1:25" ht="19.5" thickBot="1">
      <c r="A111" s="613"/>
      <c r="B111" s="810"/>
      <c r="C111" s="993"/>
      <c r="D111" s="990"/>
      <c r="E111" s="275">
        <v>2</v>
      </c>
      <c r="F111" s="282" t="s">
        <v>2228</v>
      </c>
      <c r="G111" s="991"/>
      <c r="H111" s="293">
        <v>115.5</v>
      </c>
      <c r="I111" s="997"/>
      <c r="J111" s="1007"/>
      <c r="K111" s="989"/>
      <c r="L111" s="989"/>
      <c r="M111" s="300"/>
      <c r="N111" s="307">
        <v>1</v>
      </c>
      <c r="O111" s="295"/>
      <c r="P111" s="295"/>
      <c r="Q111" s="295"/>
      <c r="R111" s="295"/>
      <c r="S111" s="295"/>
      <c r="T111" s="295"/>
      <c r="U111" s="295"/>
      <c r="V111" s="295"/>
      <c r="W111" s="295"/>
      <c r="X111" s="983"/>
      <c r="Y111" s="1"/>
    </row>
    <row r="112" spans="1:25" ht="19.5" thickBot="1">
      <c r="A112" s="268">
        <v>40</v>
      </c>
      <c r="B112" s="281" t="s">
        <v>2229</v>
      </c>
      <c r="C112" s="304" t="s">
        <v>1123</v>
      </c>
      <c r="D112" s="275" t="s">
        <v>1719</v>
      </c>
      <c r="E112" s="275">
        <v>1</v>
      </c>
      <c r="F112" s="282" t="s">
        <v>265</v>
      </c>
      <c r="G112" s="272" t="s">
        <v>2230</v>
      </c>
      <c r="H112" s="293">
        <v>115.5</v>
      </c>
      <c r="I112" s="302">
        <v>128.87</v>
      </c>
      <c r="J112" s="362">
        <v>107.18</v>
      </c>
      <c r="K112" s="989"/>
      <c r="L112" s="989"/>
      <c r="M112" s="301"/>
      <c r="N112" s="307"/>
      <c r="O112" s="167"/>
      <c r="P112" s="167"/>
      <c r="Q112" s="168">
        <v>1</v>
      </c>
      <c r="R112" s="295"/>
      <c r="S112" s="295"/>
      <c r="T112" s="295"/>
      <c r="U112" s="295"/>
      <c r="V112" s="295"/>
      <c r="W112" s="295"/>
      <c r="X112" s="295">
        <v>20.059999999999999</v>
      </c>
      <c r="Y112" s="299"/>
    </row>
    <row r="113" spans="1:25" ht="26.25" thickBot="1">
      <c r="A113" s="268">
        <v>41</v>
      </c>
      <c r="B113" s="281" t="s">
        <v>2231</v>
      </c>
      <c r="C113" s="304" t="s">
        <v>1123</v>
      </c>
      <c r="D113" s="275" t="s">
        <v>1286</v>
      </c>
      <c r="E113" s="275">
        <v>1</v>
      </c>
      <c r="F113" s="282" t="s">
        <v>2232</v>
      </c>
      <c r="G113" s="272" t="s">
        <v>2233</v>
      </c>
      <c r="H113" s="293">
        <v>115.5</v>
      </c>
      <c r="I113" s="302">
        <v>129.61000000000001</v>
      </c>
      <c r="J113" s="362">
        <v>106.94</v>
      </c>
      <c r="K113" s="989"/>
      <c r="L113" s="989"/>
      <c r="M113" s="301"/>
      <c r="N113" s="307">
        <v>1</v>
      </c>
      <c r="O113" s="295"/>
      <c r="P113" s="296"/>
      <c r="Q113" s="295"/>
      <c r="R113" s="295"/>
      <c r="S113" s="295"/>
      <c r="T113" s="295"/>
      <c r="U113" s="295"/>
      <c r="V113" s="295"/>
      <c r="W113" s="295"/>
      <c r="X113" s="295"/>
      <c r="Y113" s="299"/>
    </row>
    <row r="114" spans="1:25" ht="18.75">
      <c r="A114" s="611">
        <v>42</v>
      </c>
      <c r="B114" s="808" t="s">
        <v>2234</v>
      </c>
      <c r="C114" s="992" t="s">
        <v>1123</v>
      </c>
      <c r="D114" s="990" t="s">
        <v>2235</v>
      </c>
      <c r="E114" s="275">
        <v>1</v>
      </c>
      <c r="F114" s="282" t="s">
        <v>2236</v>
      </c>
      <c r="G114" s="697" t="s">
        <v>1774</v>
      </c>
      <c r="H114" s="293">
        <v>115.5</v>
      </c>
      <c r="I114" s="999">
        <v>386.97</v>
      </c>
      <c r="J114" s="984">
        <v>322.62</v>
      </c>
      <c r="K114" s="989"/>
      <c r="L114" s="989"/>
      <c r="M114" s="301"/>
      <c r="N114" s="307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1"/>
    </row>
    <row r="115" spans="1:25" ht="18.75">
      <c r="A115" s="612"/>
      <c r="B115" s="809"/>
      <c r="C115" s="998"/>
      <c r="D115" s="990"/>
      <c r="E115" s="275">
        <v>2</v>
      </c>
      <c r="F115" s="282" t="s">
        <v>2237</v>
      </c>
      <c r="G115" s="697"/>
      <c r="H115" s="293">
        <v>115.5</v>
      </c>
      <c r="I115" s="1000"/>
      <c r="J115" s="985"/>
      <c r="K115" s="989"/>
      <c r="L115" s="989"/>
      <c r="M115" s="301"/>
      <c r="N115" s="307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1"/>
    </row>
    <row r="116" spans="1:25" ht="19.5" thickBot="1">
      <c r="A116" s="613"/>
      <c r="B116" s="810"/>
      <c r="C116" s="993"/>
      <c r="D116" s="990"/>
      <c r="E116" s="275">
        <v>3</v>
      </c>
      <c r="F116" s="282" t="s">
        <v>2238</v>
      </c>
      <c r="G116" s="697"/>
      <c r="H116" s="293">
        <v>115.5</v>
      </c>
      <c r="I116" s="1001"/>
      <c r="J116" s="986"/>
      <c r="K116" s="989"/>
      <c r="L116" s="989"/>
      <c r="M116" s="301"/>
      <c r="N116" s="307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1"/>
    </row>
    <row r="117" spans="1:25" ht="19.5" thickBot="1">
      <c r="A117" s="268">
        <v>43</v>
      </c>
      <c r="B117" s="281" t="s">
        <v>2239</v>
      </c>
      <c r="C117" s="304" t="s">
        <v>1123</v>
      </c>
      <c r="D117" s="278" t="s">
        <v>2240</v>
      </c>
      <c r="E117" s="275">
        <v>1</v>
      </c>
      <c r="F117" s="282" t="s">
        <v>2241</v>
      </c>
      <c r="G117" s="271" t="s">
        <v>1774</v>
      </c>
      <c r="H117" s="293">
        <v>115.5</v>
      </c>
      <c r="I117" s="302">
        <v>128.77000000000001</v>
      </c>
      <c r="J117" s="362">
        <v>107.2</v>
      </c>
      <c r="K117" s="989"/>
      <c r="L117" s="989"/>
      <c r="M117" s="301"/>
      <c r="N117" s="307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1"/>
    </row>
    <row r="118" spans="1:25" ht="25.5">
      <c r="A118" s="268">
        <v>44</v>
      </c>
      <c r="B118" s="297" t="s">
        <v>2242</v>
      </c>
      <c r="C118" s="278" t="s">
        <v>1027</v>
      </c>
      <c r="D118" s="275" t="s">
        <v>2243</v>
      </c>
      <c r="E118" s="275">
        <v>1</v>
      </c>
      <c r="F118" s="282" t="s">
        <v>2244</v>
      </c>
      <c r="G118" s="305" t="s">
        <v>2257</v>
      </c>
      <c r="H118" s="293">
        <v>115.5</v>
      </c>
      <c r="I118" s="303">
        <v>115.5</v>
      </c>
      <c r="J118" s="361">
        <v>111.08</v>
      </c>
      <c r="K118" s="989"/>
      <c r="L118" s="989"/>
      <c r="M118" s="301"/>
      <c r="N118" s="307">
        <v>1</v>
      </c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1"/>
    </row>
    <row r="119" spans="1:25" ht="31.5">
      <c r="A119" s="611">
        <v>45</v>
      </c>
      <c r="B119" s="1002" t="s">
        <v>2245</v>
      </c>
      <c r="C119" s="1004" t="s">
        <v>1027</v>
      </c>
      <c r="D119" s="992" t="s">
        <v>1695</v>
      </c>
      <c r="E119" s="275">
        <v>1</v>
      </c>
      <c r="F119" s="270" t="s">
        <v>2246</v>
      </c>
      <c r="G119" s="994" t="s">
        <v>2258</v>
      </c>
      <c r="H119" s="293">
        <v>115.5</v>
      </c>
      <c r="I119" s="293">
        <v>115.5</v>
      </c>
      <c r="J119" s="987">
        <v>219.1</v>
      </c>
      <c r="K119" s="989"/>
      <c r="L119" s="989"/>
      <c r="M119" s="301"/>
      <c r="N119" s="307"/>
      <c r="O119" s="168"/>
      <c r="P119" s="168">
        <v>1</v>
      </c>
      <c r="Q119" s="295"/>
      <c r="R119" s="295"/>
      <c r="S119" s="295"/>
      <c r="T119" s="295"/>
      <c r="U119" s="295"/>
      <c r="V119" s="295"/>
      <c r="W119" s="295"/>
      <c r="X119" s="295"/>
      <c r="Y119" s="299"/>
    </row>
    <row r="120" spans="1:25" ht="18.75">
      <c r="A120" s="613"/>
      <c r="B120" s="1003"/>
      <c r="C120" s="1005"/>
      <c r="D120" s="993"/>
      <c r="E120" s="275">
        <v>2</v>
      </c>
      <c r="F120" s="282" t="s">
        <v>2247</v>
      </c>
      <c r="G120" s="995"/>
      <c r="H120" s="293">
        <v>115.5</v>
      </c>
      <c r="I120" s="293">
        <v>115.5</v>
      </c>
      <c r="J120" s="988"/>
      <c r="K120" s="989"/>
      <c r="L120" s="989"/>
      <c r="M120" s="301"/>
      <c r="N120" s="307">
        <v>1</v>
      </c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1"/>
    </row>
    <row r="121" spans="1:25" ht="25.5">
      <c r="A121" s="268">
        <v>46</v>
      </c>
      <c r="B121" s="281" t="s">
        <v>2248</v>
      </c>
      <c r="C121" s="275" t="s">
        <v>1027</v>
      </c>
      <c r="D121" s="275" t="s">
        <v>2249</v>
      </c>
      <c r="E121" s="275">
        <v>1</v>
      </c>
      <c r="F121" s="282" t="s">
        <v>2250</v>
      </c>
      <c r="G121" s="306" t="s">
        <v>2259</v>
      </c>
      <c r="H121" s="293">
        <v>115.5</v>
      </c>
      <c r="I121" s="293">
        <v>115.5</v>
      </c>
      <c r="J121" s="361">
        <v>111.06</v>
      </c>
      <c r="K121" s="989"/>
      <c r="L121" s="989"/>
      <c r="M121" s="301"/>
      <c r="N121" s="307">
        <v>1</v>
      </c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1"/>
    </row>
    <row r="122" spans="1:25" ht="25.5">
      <c r="A122" s="268">
        <v>47</v>
      </c>
      <c r="B122" s="281" t="s">
        <v>2251</v>
      </c>
      <c r="C122" s="275" t="s">
        <v>1027</v>
      </c>
      <c r="D122" s="275" t="s">
        <v>2252</v>
      </c>
      <c r="E122" s="275">
        <v>1</v>
      </c>
      <c r="F122" s="282" t="s">
        <v>2253</v>
      </c>
      <c r="G122" s="306" t="s">
        <v>2260</v>
      </c>
      <c r="H122" s="293">
        <v>115.5</v>
      </c>
      <c r="I122" s="293">
        <v>115.5</v>
      </c>
      <c r="J122" s="361">
        <v>111.08</v>
      </c>
      <c r="K122" s="989"/>
      <c r="L122" s="989"/>
      <c r="M122" s="301"/>
      <c r="N122" s="307"/>
      <c r="O122" s="167"/>
      <c r="P122" s="168">
        <v>1</v>
      </c>
      <c r="Q122" s="295"/>
      <c r="R122" s="295"/>
      <c r="S122" s="295"/>
      <c r="T122" s="295"/>
      <c r="U122" s="295"/>
      <c r="V122" s="295"/>
      <c r="W122" s="295"/>
      <c r="X122" s="295"/>
      <c r="Y122" s="2"/>
    </row>
    <row r="123" spans="1:25" ht="15" customHeight="1">
      <c r="A123" s="1"/>
      <c r="B123" s="78" t="s">
        <v>208</v>
      </c>
      <c r="C123" s="78"/>
      <c r="D123" s="91"/>
      <c r="E123" s="43">
        <f>E8+E14+E18+E19+E22+E25+E30+E33+E36+E41+E42+E46+E50+E51+E54+E58+E64+E67+E68+E69+E76+E80+E83+E84+E85+E86+E88+E90+E91+E93+E94+E98+E102+E105+E106+E107+E108+E109+E111+E112+E113+E116+E117+E118+E120+E121+E122</f>
        <v>115</v>
      </c>
      <c r="F123" s="1"/>
      <c r="G123" s="149"/>
      <c r="H123" s="1"/>
      <c r="I123" s="1"/>
      <c r="J123" s="20">
        <f>SUM(J8:J107)</f>
        <v>11094.84</v>
      </c>
      <c r="K123" s="4"/>
      <c r="L123" s="127"/>
      <c r="M123" s="1"/>
      <c r="N123" s="20">
        <f>SUM(N8:N122)</f>
        <v>21</v>
      </c>
      <c r="O123" s="78">
        <f t="shared" ref="O123:X123" si="0">SUM(O8:O122)</f>
        <v>0</v>
      </c>
      <c r="P123" s="78">
        <f t="shared" si="0"/>
        <v>4</v>
      </c>
      <c r="Q123" s="78">
        <f t="shared" si="0"/>
        <v>9</v>
      </c>
      <c r="R123" s="78">
        <f t="shared" si="0"/>
        <v>0</v>
      </c>
      <c r="S123" s="78">
        <f t="shared" si="0"/>
        <v>7</v>
      </c>
      <c r="T123" s="78">
        <f t="shared" si="0"/>
        <v>4</v>
      </c>
      <c r="U123" s="78">
        <f t="shared" si="0"/>
        <v>3</v>
      </c>
      <c r="V123" s="78">
        <f t="shared" si="0"/>
        <v>0</v>
      </c>
      <c r="W123" s="78">
        <f t="shared" si="0"/>
        <v>0</v>
      </c>
      <c r="X123" s="78">
        <f t="shared" si="0"/>
        <v>902.00999999999988</v>
      </c>
      <c r="Y123" s="2"/>
    </row>
  </sheetData>
  <mergeCells count="250">
    <mergeCell ref="X34:X36"/>
    <mergeCell ref="X52:X54"/>
    <mergeCell ref="X81:X83"/>
    <mergeCell ref="X89:X90"/>
    <mergeCell ref="X99:X102"/>
    <mergeCell ref="X103:X105"/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A95:A98"/>
    <mergeCell ref="B95:B98"/>
    <mergeCell ref="C95:C98"/>
    <mergeCell ref="H95:H98"/>
    <mergeCell ref="D95:D98"/>
    <mergeCell ref="D99:D102"/>
    <mergeCell ref="D103:D105"/>
    <mergeCell ref="G103:G105"/>
    <mergeCell ref="G99:G102"/>
    <mergeCell ref="G95:G98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L99:L102"/>
    <mergeCell ref="J89:J90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J81:J83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J70:J76"/>
    <mergeCell ref="M59:M64"/>
    <mergeCell ref="A65:A67"/>
    <mergeCell ref="B65:B67"/>
    <mergeCell ref="C65:C67"/>
    <mergeCell ref="H65:H67"/>
    <mergeCell ref="J65:J67"/>
    <mergeCell ref="M65:M67"/>
    <mergeCell ref="A59:A64"/>
    <mergeCell ref="B59:B64"/>
    <mergeCell ref="C59:C64"/>
    <mergeCell ref="H59:H64"/>
    <mergeCell ref="D59:D64"/>
    <mergeCell ref="D65:D67"/>
    <mergeCell ref="G59:G64"/>
    <mergeCell ref="G65:G67"/>
    <mergeCell ref="J59:J64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J52:J54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M20:M22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A1:Y1"/>
    <mergeCell ref="A2:Y2"/>
    <mergeCell ref="A4:Y4"/>
    <mergeCell ref="A9:A14"/>
    <mergeCell ref="B9:B1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A15:A18"/>
    <mergeCell ref="B15:B18"/>
    <mergeCell ref="H5:H7"/>
    <mergeCell ref="N6:N7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C15:C18"/>
    <mergeCell ref="H15:H18"/>
    <mergeCell ref="J15:J18"/>
    <mergeCell ref="M15:M18"/>
    <mergeCell ref="A3:W3"/>
    <mergeCell ref="D15:D18"/>
    <mergeCell ref="G9:G14"/>
    <mergeCell ref="G15:G18"/>
    <mergeCell ref="L15:L18"/>
    <mergeCell ref="G20:G22"/>
    <mergeCell ref="G23:G25"/>
    <mergeCell ref="G26:G30"/>
    <mergeCell ref="G31:G33"/>
    <mergeCell ref="G37:G41"/>
    <mergeCell ref="L34:L36"/>
    <mergeCell ref="G43:G46"/>
    <mergeCell ref="G47:G50"/>
    <mergeCell ref="J20:J22"/>
    <mergeCell ref="J26:J30"/>
    <mergeCell ref="J34:J36"/>
    <mergeCell ref="J43:J46"/>
    <mergeCell ref="X23:X25"/>
    <mergeCell ref="X110:X111"/>
    <mergeCell ref="A110:A111"/>
    <mergeCell ref="A114:A116"/>
    <mergeCell ref="A119:A120"/>
    <mergeCell ref="J114:J116"/>
    <mergeCell ref="J119:J120"/>
    <mergeCell ref="K109:K122"/>
    <mergeCell ref="L109:L122"/>
    <mergeCell ref="D110:D111"/>
    <mergeCell ref="G110:G111"/>
    <mergeCell ref="D114:D116"/>
    <mergeCell ref="G114:G116"/>
    <mergeCell ref="D119:D120"/>
    <mergeCell ref="G119:G120"/>
    <mergeCell ref="B110:B111"/>
    <mergeCell ref="C110:C111"/>
    <mergeCell ref="I110:I111"/>
    <mergeCell ref="B114:B116"/>
    <mergeCell ref="C114:C116"/>
    <mergeCell ref="I114:I116"/>
    <mergeCell ref="B119:B120"/>
    <mergeCell ref="C119:C120"/>
    <mergeCell ref="J110:J111"/>
  </mergeCells>
  <pageMargins left="0.5" right="0.05" top="0.5" bottom="0.5" header="0.13" footer="0.13"/>
  <pageSetup paperSize="9" scale="72" orientation="landscape" r:id="rId1"/>
  <rowBreaks count="4" manualBreakCount="4">
    <brk id="30" max="24" man="1"/>
    <brk id="54" max="24" man="1"/>
    <brk id="80" max="24" man="1"/>
    <brk id="10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2"/>
  <sheetViews>
    <sheetView showGridLines="0" view="pageBreakPreview" zoomScale="80" zoomScaleSheet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X67" sqref="X67"/>
    </sheetView>
  </sheetViews>
  <sheetFormatPr defaultRowHeight="15"/>
  <cols>
    <col min="1" max="1" width="3.5703125" style="12" customWidth="1"/>
    <col min="2" max="2" width="11.7109375" customWidth="1"/>
    <col min="3" max="3" width="9.42578125" customWidth="1"/>
    <col min="4" max="4" width="12" style="5" customWidth="1"/>
    <col min="5" max="5" width="3.855468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9.5703125" style="12" customWidth="1"/>
    <col min="11" max="11" width="12.5703125" hidden="1" customWidth="1"/>
    <col min="12" max="12" width="6.28515625" hidden="1" customWidth="1"/>
    <col min="13" max="13" width="11" customWidth="1"/>
    <col min="14" max="14" width="3.7109375" style="154" hidden="1" customWidth="1"/>
    <col min="15" max="23" width="5.7109375" customWidth="1"/>
    <col min="25" max="25" width="17.140625" customWidth="1"/>
  </cols>
  <sheetData>
    <row r="1" spans="1:25">
      <c r="A1" s="737" t="s">
        <v>18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5" ht="20.25" customHeight="1">
      <c r="A2" s="853" t="str">
        <f>'Patna (West)'!A2</f>
        <v>Progress Report for the construction of SSS ( Sanc. Year 2012 - 13 )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</row>
    <row r="3" spans="1:25" ht="20.100000000000001" customHeight="1">
      <c r="A3" s="1043" t="s">
        <v>49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872" t="str">
        <f>Summary!V3</f>
        <v>Date:-31.01.2015</v>
      </c>
      <c r="X3" s="873"/>
      <c r="Y3" s="874"/>
    </row>
    <row r="4" spans="1:25" ht="26.25" customHeight="1">
      <c r="A4" s="657" t="s">
        <v>1906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</row>
    <row r="5" spans="1:25" ht="18" customHeight="1">
      <c r="A5" s="641" t="s">
        <v>0</v>
      </c>
      <c r="B5" s="641" t="s">
        <v>1</v>
      </c>
      <c r="C5" s="662" t="s">
        <v>2</v>
      </c>
      <c r="D5" s="661" t="s">
        <v>3</v>
      </c>
      <c r="E5" s="641" t="s">
        <v>0</v>
      </c>
      <c r="F5" s="662" t="s">
        <v>4</v>
      </c>
      <c r="G5" s="642" t="s">
        <v>5</v>
      </c>
      <c r="H5" s="642" t="s">
        <v>211</v>
      </c>
      <c r="I5" s="641" t="s">
        <v>209</v>
      </c>
      <c r="J5" s="642" t="s">
        <v>210</v>
      </c>
      <c r="K5" s="642" t="s">
        <v>31</v>
      </c>
      <c r="L5" s="641" t="s">
        <v>19</v>
      </c>
      <c r="M5" s="642" t="s">
        <v>32</v>
      </c>
      <c r="N5" s="645" t="s">
        <v>15</v>
      </c>
      <c r="O5" s="645"/>
      <c r="P5" s="645"/>
      <c r="Q5" s="645"/>
      <c r="R5" s="645"/>
      <c r="S5" s="645"/>
      <c r="T5" s="645"/>
      <c r="U5" s="645"/>
      <c r="V5" s="645"/>
      <c r="W5" s="645"/>
      <c r="X5" s="642" t="s">
        <v>20</v>
      </c>
      <c r="Y5" s="912" t="s">
        <v>13</v>
      </c>
    </row>
    <row r="6" spans="1:25" ht="29.25" customHeight="1">
      <c r="A6" s="641"/>
      <c r="B6" s="641"/>
      <c r="C6" s="662"/>
      <c r="D6" s="661"/>
      <c r="E6" s="641"/>
      <c r="F6" s="662"/>
      <c r="G6" s="643"/>
      <c r="H6" s="643"/>
      <c r="I6" s="641"/>
      <c r="J6" s="643"/>
      <c r="K6" s="643"/>
      <c r="L6" s="641"/>
      <c r="M6" s="643"/>
      <c r="N6" s="1045" t="s">
        <v>6</v>
      </c>
      <c r="O6" s="1018" t="s">
        <v>14</v>
      </c>
      <c r="P6" s="1021" t="s">
        <v>9</v>
      </c>
      <c r="Q6" s="641" t="s">
        <v>8</v>
      </c>
      <c r="R6" s="641" t="s">
        <v>16</v>
      </c>
      <c r="S6" s="641"/>
      <c r="T6" s="641" t="s">
        <v>17</v>
      </c>
      <c r="U6" s="641"/>
      <c r="V6" s="1021" t="s">
        <v>12</v>
      </c>
      <c r="W6" s="1021" t="s">
        <v>7</v>
      </c>
      <c r="X6" s="643"/>
      <c r="Y6" s="913"/>
    </row>
    <row r="7" spans="1:25" ht="42" customHeight="1">
      <c r="A7" s="641"/>
      <c r="B7" s="641"/>
      <c r="C7" s="662"/>
      <c r="D7" s="661"/>
      <c r="E7" s="641"/>
      <c r="F7" s="662"/>
      <c r="G7" s="644"/>
      <c r="H7" s="644"/>
      <c r="I7" s="641"/>
      <c r="J7" s="644"/>
      <c r="K7" s="644"/>
      <c r="L7" s="641"/>
      <c r="M7" s="644"/>
      <c r="N7" s="1045"/>
      <c r="O7" s="1018"/>
      <c r="P7" s="1021"/>
      <c r="Q7" s="641"/>
      <c r="R7" s="18" t="s">
        <v>10</v>
      </c>
      <c r="S7" s="18" t="s">
        <v>11</v>
      </c>
      <c r="T7" s="18" t="s">
        <v>10</v>
      </c>
      <c r="U7" s="18" t="s">
        <v>11</v>
      </c>
      <c r="V7" s="1021"/>
      <c r="W7" s="1021"/>
      <c r="X7" s="644"/>
      <c r="Y7" s="914"/>
    </row>
    <row r="8" spans="1:25" ht="24.95" customHeight="1">
      <c r="A8" s="689">
        <v>1</v>
      </c>
      <c r="B8" s="1011" t="s">
        <v>1164</v>
      </c>
      <c r="C8" s="741" t="s">
        <v>1165</v>
      </c>
      <c r="D8" s="1046" t="s">
        <v>1740</v>
      </c>
      <c r="E8" s="46">
        <v>1</v>
      </c>
      <c r="F8" s="24" t="s">
        <v>1166</v>
      </c>
      <c r="G8" s="745" t="s">
        <v>1816</v>
      </c>
      <c r="H8" s="1044"/>
      <c r="J8" s="798">
        <v>213.66</v>
      </c>
      <c r="K8" s="1"/>
      <c r="L8" s="1"/>
      <c r="M8" s="616" t="s">
        <v>206</v>
      </c>
      <c r="N8" s="152"/>
      <c r="O8" s="116"/>
      <c r="P8" s="116">
        <v>1</v>
      </c>
      <c r="Q8" s="115"/>
      <c r="R8" s="115"/>
      <c r="S8" s="115"/>
      <c r="T8" s="115"/>
      <c r="U8" s="115"/>
      <c r="V8" s="115"/>
      <c r="W8" s="115"/>
      <c r="X8" s="611">
        <v>45.18</v>
      </c>
      <c r="Y8" s="1"/>
    </row>
    <row r="9" spans="1:25" ht="24.95" customHeight="1">
      <c r="A9" s="689"/>
      <c r="B9" s="1011"/>
      <c r="C9" s="741"/>
      <c r="D9" s="1047"/>
      <c r="E9" s="46">
        <v>2</v>
      </c>
      <c r="F9" s="24" t="s">
        <v>1167</v>
      </c>
      <c r="G9" s="747"/>
      <c r="H9" s="840"/>
      <c r="J9" s="616"/>
      <c r="K9" s="1"/>
      <c r="L9" s="1"/>
      <c r="M9" s="616"/>
      <c r="N9" s="152"/>
      <c r="O9" s="116"/>
      <c r="P9" s="116"/>
      <c r="Q9" s="116">
        <v>1</v>
      </c>
      <c r="R9" s="115"/>
      <c r="S9" s="115"/>
      <c r="T9" s="115"/>
      <c r="U9" s="115"/>
      <c r="V9" s="115"/>
      <c r="W9" s="115"/>
      <c r="X9" s="613"/>
      <c r="Y9" s="1"/>
    </row>
    <row r="10" spans="1:25" ht="24.95" customHeight="1">
      <c r="A10" s="689">
        <v>2</v>
      </c>
      <c r="B10" s="1011" t="s">
        <v>1168</v>
      </c>
      <c r="C10" s="741" t="s">
        <v>1165</v>
      </c>
      <c r="D10" s="1046" t="s">
        <v>1741</v>
      </c>
      <c r="E10" s="46">
        <v>1</v>
      </c>
      <c r="F10" s="24" t="s">
        <v>1169</v>
      </c>
      <c r="G10" s="745" t="s">
        <v>1815</v>
      </c>
      <c r="H10" s="840"/>
      <c r="J10" s="616">
        <v>536.83000000000004</v>
      </c>
      <c r="K10" s="1"/>
      <c r="L10" s="1"/>
      <c r="M10" s="616" t="s">
        <v>206</v>
      </c>
      <c r="N10" s="152"/>
      <c r="O10" s="116"/>
      <c r="P10" s="116"/>
      <c r="Q10" s="116">
        <v>1</v>
      </c>
      <c r="R10" s="124"/>
      <c r="S10" s="124"/>
      <c r="T10" s="124"/>
      <c r="U10" s="124"/>
      <c r="V10" s="115"/>
      <c r="W10" s="115"/>
      <c r="X10" s="611">
        <v>45.78</v>
      </c>
      <c r="Y10" s="1"/>
    </row>
    <row r="11" spans="1:25" ht="24.95" customHeight="1">
      <c r="A11" s="689"/>
      <c r="B11" s="1011"/>
      <c r="C11" s="741"/>
      <c r="D11" s="1048"/>
      <c r="E11" s="46">
        <v>2</v>
      </c>
      <c r="F11" s="24" t="s">
        <v>1170</v>
      </c>
      <c r="G11" s="746"/>
      <c r="H11" s="840"/>
      <c r="J11" s="616"/>
      <c r="K11" s="1"/>
      <c r="L11" s="1"/>
      <c r="M11" s="616"/>
      <c r="N11" s="152"/>
      <c r="O11" s="116"/>
      <c r="P11" s="116"/>
      <c r="Q11" s="116">
        <v>1</v>
      </c>
      <c r="R11" s="115"/>
      <c r="S11" s="115"/>
      <c r="T11" s="115"/>
      <c r="U11" s="115"/>
      <c r="V11" s="115"/>
      <c r="W11" s="115"/>
      <c r="X11" s="612"/>
      <c r="Y11" s="1"/>
    </row>
    <row r="12" spans="1:25" ht="24.95" customHeight="1">
      <c r="A12" s="689"/>
      <c r="B12" s="1011"/>
      <c r="C12" s="741"/>
      <c r="D12" s="1048"/>
      <c r="E12" s="46">
        <v>3</v>
      </c>
      <c r="F12" s="24" t="s">
        <v>1171</v>
      </c>
      <c r="G12" s="746"/>
      <c r="H12" s="840"/>
      <c r="J12" s="616"/>
      <c r="K12" s="1"/>
      <c r="L12" s="1"/>
      <c r="M12" s="616"/>
      <c r="N12" s="152">
        <v>1</v>
      </c>
      <c r="O12" s="115"/>
      <c r="P12" s="115"/>
      <c r="Q12" s="115"/>
      <c r="R12" s="115"/>
      <c r="S12" s="115"/>
      <c r="T12" s="115"/>
      <c r="U12" s="115"/>
      <c r="V12" s="115"/>
      <c r="W12" s="115"/>
      <c r="X12" s="612"/>
      <c r="Y12" s="1"/>
    </row>
    <row r="13" spans="1:25" ht="24.95" customHeight="1">
      <c r="A13" s="689"/>
      <c r="B13" s="1011"/>
      <c r="C13" s="741"/>
      <c r="D13" s="1048"/>
      <c r="E13" s="46">
        <v>4</v>
      </c>
      <c r="F13" s="24" t="s">
        <v>1172</v>
      </c>
      <c r="G13" s="746"/>
      <c r="H13" s="840"/>
      <c r="J13" s="616"/>
      <c r="K13" s="1"/>
      <c r="L13" s="1"/>
      <c r="M13" s="616"/>
      <c r="N13" s="152"/>
      <c r="O13" s="116">
        <v>1</v>
      </c>
      <c r="P13" s="115"/>
      <c r="Q13" s="115"/>
      <c r="R13" s="115"/>
      <c r="S13" s="115"/>
      <c r="T13" s="115"/>
      <c r="U13" s="115"/>
      <c r="V13" s="115"/>
      <c r="W13" s="115"/>
      <c r="X13" s="612"/>
      <c r="Y13" s="1"/>
    </row>
    <row r="14" spans="1:25" ht="24.95" customHeight="1">
      <c r="A14" s="689"/>
      <c r="B14" s="1011"/>
      <c r="C14" s="741"/>
      <c r="D14" s="1047"/>
      <c r="E14" s="46">
        <v>5</v>
      </c>
      <c r="F14" s="24" t="s">
        <v>1173</v>
      </c>
      <c r="G14" s="747"/>
      <c r="H14" s="840"/>
      <c r="J14" s="616"/>
      <c r="K14" s="1"/>
      <c r="L14" s="1"/>
      <c r="M14" s="616"/>
      <c r="N14" s="152">
        <v>1</v>
      </c>
      <c r="P14" s="115"/>
      <c r="Q14" s="115"/>
      <c r="R14" s="115"/>
      <c r="S14" s="115"/>
      <c r="T14" s="115"/>
      <c r="U14" s="115"/>
      <c r="V14" s="115"/>
      <c r="W14" s="115"/>
      <c r="X14" s="613"/>
      <c r="Y14" s="1"/>
    </row>
    <row r="15" spans="1:25" ht="35.25" customHeight="1">
      <c r="A15" s="689">
        <v>3</v>
      </c>
      <c r="B15" s="1011" t="s">
        <v>1174</v>
      </c>
      <c r="C15" s="741" t="s">
        <v>1165</v>
      </c>
      <c r="D15" s="1046" t="s">
        <v>1742</v>
      </c>
      <c r="E15" s="46">
        <v>1</v>
      </c>
      <c r="F15" s="24" t="s">
        <v>1175</v>
      </c>
      <c r="G15" s="745" t="s">
        <v>1761</v>
      </c>
      <c r="H15" s="840"/>
      <c r="J15" s="616">
        <v>213.37</v>
      </c>
      <c r="K15" s="1"/>
      <c r="L15" s="1"/>
      <c r="M15" s="616" t="s">
        <v>206</v>
      </c>
      <c r="N15" s="152"/>
      <c r="O15" s="116"/>
      <c r="P15" s="116"/>
      <c r="Q15" s="116"/>
      <c r="R15" s="116"/>
      <c r="S15" s="116">
        <v>1</v>
      </c>
      <c r="T15" s="115"/>
      <c r="U15" s="115"/>
      <c r="V15" s="115"/>
      <c r="W15" s="115"/>
      <c r="X15" s="611">
        <v>94.55</v>
      </c>
      <c r="Y15" s="1"/>
    </row>
    <row r="16" spans="1:25" ht="24.95" customHeight="1">
      <c r="A16" s="689"/>
      <c r="B16" s="1011"/>
      <c r="C16" s="741"/>
      <c r="D16" s="1047"/>
      <c r="E16" s="46">
        <v>2</v>
      </c>
      <c r="F16" s="24" t="s">
        <v>1176</v>
      </c>
      <c r="G16" s="747"/>
      <c r="H16" s="840"/>
      <c r="J16" s="616"/>
      <c r="K16" s="1"/>
      <c r="L16" s="1"/>
      <c r="M16" s="616"/>
      <c r="N16" s="152"/>
      <c r="O16" s="116"/>
      <c r="P16" s="116"/>
      <c r="Q16" s="116">
        <v>1</v>
      </c>
      <c r="R16" s="115"/>
      <c r="S16" s="115"/>
      <c r="T16" s="115"/>
      <c r="U16" s="115"/>
      <c r="V16" s="115"/>
      <c r="W16" s="115"/>
      <c r="X16" s="613"/>
      <c r="Y16" s="1"/>
    </row>
    <row r="17" spans="1:25" ht="45" customHeight="1">
      <c r="A17" s="689">
        <v>4</v>
      </c>
      <c r="B17" s="1011" t="s">
        <v>1177</v>
      </c>
      <c r="C17" s="741" t="s">
        <v>1165</v>
      </c>
      <c r="D17" s="1046" t="s">
        <v>1527</v>
      </c>
      <c r="E17" s="46">
        <v>1</v>
      </c>
      <c r="F17" s="24" t="s">
        <v>769</v>
      </c>
      <c r="G17" s="745" t="s">
        <v>1817</v>
      </c>
      <c r="H17" s="840"/>
      <c r="J17" s="616">
        <v>216.2</v>
      </c>
      <c r="K17" s="1"/>
      <c r="L17" s="1"/>
      <c r="M17" s="616" t="s">
        <v>206</v>
      </c>
      <c r="N17" s="152"/>
      <c r="O17" s="116">
        <v>1</v>
      </c>
      <c r="P17" s="115"/>
      <c r="Q17" s="115"/>
      <c r="R17" s="115"/>
      <c r="S17" s="115"/>
      <c r="T17" s="115"/>
      <c r="U17" s="115"/>
      <c r="V17" s="115"/>
      <c r="W17" s="115"/>
      <c r="X17" s="220"/>
      <c r="Y17" s="1"/>
    </row>
    <row r="18" spans="1:25" ht="24.95" customHeight="1">
      <c r="A18" s="689"/>
      <c r="B18" s="1011"/>
      <c r="C18" s="741"/>
      <c r="D18" s="1047"/>
      <c r="E18" s="46">
        <v>2</v>
      </c>
      <c r="F18" s="24" t="s">
        <v>1178</v>
      </c>
      <c r="G18" s="747"/>
      <c r="H18" s="840"/>
      <c r="J18" s="616"/>
      <c r="K18" s="1"/>
      <c r="L18" s="1"/>
      <c r="M18" s="616"/>
      <c r="N18" s="152"/>
      <c r="O18" s="116">
        <v>1</v>
      </c>
      <c r="P18" s="115"/>
      <c r="Q18" s="115"/>
      <c r="R18" s="115"/>
      <c r="S18" s="115"/>
      <c r="T18" s="115"/>
      <c r="U18" s="115"/>
      <c r="V18" s="115"/>
      <c r="W18" s="115"/>
      <c r="X18" s="220"/>
      <c r="Y18" s="1"/>
    </row>
    <row r="19" spans="1:25" ht="24.95" customHeight="1">
      <c r="A19" s="689">
        <v>5</v>
      </c>
      <c r="B19" s="1011" t="s">
        <v>1179</v>
      </c>
      <c r="C19" s="741" t="s">
        <v>1165</v>
      </c>
      <c r="D19" s="1046" t="s">
        <v>1743</v>
      </c>
      <c r="E19" s="46">
        <v>1</v>
      </c>
      <c r="F19" s="24" t="s">
        <v>1180</v>
      </c>
      <c r="G19" s="745" t="s">
        <v>1769</v>
      </c>
      <c r="H19" s="840"/>
      <c r="J19" s="616">
        <v>214.98</v>
      </c>
      <c r="K19" s="1"/>
      <c r="L19" s="1"/>
      <c r="M19" s="616" t="s">
        <v>206</v>
      </c>
      <c r="N19" s="152"/>
      <c r="O19" s="116"/>
      <c r="P19" s="116"/>
      <c r="Q19" s="116">
        <v>1</v>
      </c>
      <c r="R19" s="115"/>
      <c r="S19" s="115"/>
      <c r="T19" s="115"/>
      <c r="U19" s="115"/>
      <c r="V19" s="115"/>
      <c r="W19" s="115"/>
      <c r="X19" s="611">
        <v>37.93</v>
      </c>
      <c r="Y19" s="1"/>
    </row>
    <row r="20" spans="1:25" ht="24.95" customHeight="1">
      <c r="A20" s="689"/>
      <c r="B20" s="1011"/>
      <c r="C20" s="741"/>
      <c r="D20" s="1047"/>
      <c r="E20" s="46">
        <v>2</v>
      </c>
      <c r="F20" s="24" t="s">
        <v>1181</v>
      </c>
      <c r="G20" s="747"/>
      <c r="H20" s="840"/>
      <c r="J20" s="616"/>
      <c r="K20" s="1"/>
      <c r="L20" s="1"/>
      <c r="M20" s="616"/>
      <c r="N20" s="152"/>
      <c r="O20" s="116">
        <v>1</v>
      </c>
      <c r="P20" s="115"/>
      <c r="Q20" s="115"/>
      <c r="R20" s="115"/>
      <c r="S20" s="115"/>
      <c r="T20" s="115"/>
      <c r="U20" s="115"/>
      <c r="V20" s="115"/>
      <c r="W20" s="115"/>
      <c r="X20" s="613"/>
      <c r="Y20" s="1"/>
    </row>
    <row r="21" spans="1:25" ht="57" customHeight="1">
      <c r="A21" s="286">
        <v>6</v>
      </c>
      <c r="B21" s="22" t="s">
        <v>1182</v>
      </c>
      <c r="C21" s="27" t="s">
        <v>1165</v>
      </c>
      <c r="D21" s="98" t="s">
        <v>1744</v>
      </c>
      <c r="E21" s="46">
        <v>1</v>
      </c>
      <c r="F21" s="24" t="s">
        <v>1183</v>
      </c>
      <c r="G21" s="106" t="s">
        <v>1763</v>
      </c>
      <c r="H21" s="45"/>
      <c r="J21" s="343">
        <v>106.73</v>
      </c>
      <c r="K21" s="1"/>
      <c r="L21" s="1"/>
      <c r="M21" s="349" t="s">
        <v>206</v>
      </c>
      <c r="N21" s="152"/>
      <c r="O21" s="116"/>
      <c r="P21" s="116">
        <v>1</v>
      </c>
      <c r="Q21" s="115"/>
      <c r="R21" s="115"/>
      <c r="S21" s="115"/>
      <c r="T21" s="115"/>
      <c r="U21" s="115"/>
      <c r="V21" s="115"/>
      <c r="W21" s="115"/>
      <c r="X21" s="220"/>
      <c r="Y21" s="1"/>
    </row>
    <row r="22" spans="1:25" ht="46.5" customHeight="1">
      <c r="A22" s="286">
        <v>7</v>
      </c>
      <c r="B22" s="22" t="s">
        <v>1184</v>
      </c>
      <c r="C22" s="27" t="s">
        <v>1165</v>
      </c>
      <c r="D22" s="98" t="s">
        <v>1745</v>
      </c>
      <c r="E22" s="46">
        <v>1</v>
      </c>
      <c r="F22" s="24" t="s">
        <v>1185</v>
      </c>
      <c r="G22" s="106" t="s">
        <v>1777</v>
      </c>
      <c r="H22" s="45"/>
      <c r="J22" s="343">
        <v>105.27</v>
      </c>
      <c r="K22" s="1"/>
      <c r="L22" s="1"/>
      <c r="M22" s="349" t="s">
        <v>206</v>
      </c>
      <c r="N22" s="152"/>
      <c r="O22" s="156"/>
      <c r="P22" s="116">
        <v>1</v>
      </c>
      <c r="Q22" s="115"/>
      <c r="R22" s="115"/>
      <c r="S22" s="115"/>
      <c r="T22" s="115"/>
      <c r="U22" s="115"/>
      <c r="V22" s="115"/>
      <c r="W22" s="115"/>
      <c r="X22" s="220"/>
      <c r="Y22" s="1"/>
    </row>
    <row r="23" spans="1:25" ht="24.95" customHeight="1">
      <c r="A23" s="286">
        <v>8</v>
      </c>
      <c r="B23" s="22" t="s">
        <v>1186</v>
      </c>
      <c r="C23" s="27" t="s">
        <v>1165</v>
      </c>
      <c r="D23" s="98" t="s">
        <v>1746</v>
      </c>
      <c r="E23" s="46">
        <v>1</v>
      </c>
      <c r="F23" s="24" t="s">
        <v>1187</v>
      </c>
      <c r="G23" s="105" t="s">
        <v>1774</v>
      </c>
      <c r="H23" s="45"/>
      <c r="J23" s="343">
        <v>106.12</v>
      </c>
      <c r="K23" s="1"/>
      <c r="L23" s="1"/>
      <c r="M23" s="349" t="s">
        <v>206</v>
      </c>
      <c r="N23" s="152">
        <v>1</v>
      </c>
      <c r="O23" s="115"/>
      <c r="P23" s="115"/>
      <c r="Q23" s="115"/>
      <c r="R23" s="115"/>
      <c r="S23" s="115"/>
      <c r="T23" s="115"/>
      <c r="U23" s="115"/>
      <c r="V23" s="115"/>
      <c r="W23" s="115"/>
      <c r="X23" s="220"/>
      <c r="Y23" s="1"/>
    </row>
    <row r="24" spans="1:25" ht="39.75" customHeight="1">
      <c r="A24" s="286">
        <v>9</v>
      </c>
      <c r="B24" s="22" t="s">
        <v>1188</v>
      </c>
      <c r="C24" s="27" t="s">
        <v>1165</v>
      </c>
      <c r="D24" s="98" t="s">
        <v>1747</v>
      </c>
      <c r="E24" s="46">
        <v>1</v>
      </c>
      <c r="F24" s="24" t="s">
        <v>1189</v>
      </c>
      <c r="G24" s="106" t="s">
        <v>1762</v>
      </c>
      <c r="H24" s="45"/>
      <c r="J24" s="343">
        <v>107.11</v>
      </c>
      <c r="K24" s="1"/>
      <c r="L24" s="1"/>
      <c r="M24" s="349" t="s">
        <v>206</v>
      </c>
      <c r="N24" s="152"/>
      <c r="O24" s="116"/>
      <c r="P24" s="116"/>
      <c r="Q24" s="116"/>
      <c r="R24" s="116"/>
      <c r="S24" s="116">
        <v>1</v>
      </c>
      <c r="T24" s="115"/>
      <c r="U24" s="115"/>
      <c r="V24" s="115"/>
      <c r="W24" s="115"/>
      <c r="X24" s="220">
        <v>54.71</v>
      </c>
      <c r="Y24" s="1"/>
    </row>
    <row r="25" spans="1:25" ht="35.25" customHeight="1">
      <c r="A25" s="286">
        <v>10</v>
      </c>
      <c r="B25" s="22" t="s">
        <v>1190</v>
      </c>
      <c r="C25" s="27" t="s">
        <v>1191</v>
      </c>
      <c r="D25" s="101" t="s">
        <v>1748</v>
      </c>
      <c r="E25" s="46">
        <v>1</v>
      </c>
      <c r="F25" s="24" t="s">
        <v>1192</v>
      </c>
      <c r="G25" s="106" t="s">
        <v>1764</v>
      </c>
      <c r="H25" s="45"/>
      <c r="J25" s="343">
        <v>106.51</v>
      </c>
      <c r="K25" s="1"/>
      <c r="L25" s="1"/>
      <c r="M25" s="349" t="s">
        <v>206</v>
      </c>
      <c r="N25" s="152"/>
      <c r="O25" s="116"/>
      <c r="P25" s="116"/>
      <c r="Q25" s="116"/>
      <c r="R25" s="116"/>
      <c r="S25" s="116"/>
      <c r="T25" s="116">
        <v>1</v>
      </c>
      <c r="U25" s="115"/>
      <c r="V25" s="115"/>
      <c r="W25" s="115"/>
      <c r="X25" s="220">
        <v>63.77</v>
      </c>
      <c r="Y25" s="1"/>
    </row>
    <row r="26" spans="1:25" ht="15.75">
      <c r="A26" s="689">
        <v>11</v>
      </c>
      <c r="B26" s="1011" t="s">
        <v>1193</v>
      </c>
      <c r="C26" s="741" t="s">
        <v>1194</v>
      </c>
      <c r="D26" s="1046" t="s">
        <v>1749</v>
      </c>
      <c r="E26" s="46">
        <v>1</v>
      </c>
      <c r="F26" s="24" t="s">
        <v>1195</v>
      </c>
      <c r="G26" s="745" t="s">
        <v>1765</v>
      </c>
      <c r="H26" s="840"/>
      <c r="J26" s="616">
        <v>330.68</v>
      </c>
      <c r="K26" s="1"/>
      <c r="L26" s="1"/>
      <c r="M26" s="616" t="s">
        <v>206</v>
      </c>
      <c r="N26" s="152"/>
      <c r="O26" s="116"/>
      <c r="P26" s="116"/>
      <c r="Q26" s="116">
        <v>1</v>
      </c>
      <c r="R26" s="115"/>
      <c r="S26" s="115"/>
      <c r="T26" s="115"/>
      <c r="U26" s="115"/>
      <c r="V26" s="115"/>
      <c r="W26" s="115"/>
      <c r="X26" s="611">
        <v>99.08</v>
      </c>
      <c r="Y26" s="1"/>
    </row>
    <row r="27" spans="1:25" ht="15.75">
      <c r="A27" s="689"/>
      <c r="B27" s="1011"/>
      <c r="C27" s="741"/>
      <c r="D27" s="1048"/>
      <c r="E27" s="46">
        <v>2</v>
      </c>
      <c r="F27" s="24" t="s">
        <v>1196</v>
      </c>
      <c r="G27" s="746"/>
      <c r="H27" s="840"/>
      <c r="J27" s="616"/>
      <c r="K27" s="1"/>
      <c r="L27" s="1"/>
      <c r="M27" s="616"/>
      <c r="N27" s="152"/>
      <c r="O27" s="116"/>
      <c r="P27" s="116"/>
      <c r="Q27" s="116"/>
      <c r="R27" s="116"/>
      <c r="S27" s="116">
        <v>1</v>
      </c>
      <c r="T27" s="115"/>
      <c r="U27" s="115"/>
      <c r="V27" s="115"/>
      <c r="W27" s="115"/>
      <c r="X27" s="612"/>
      <c r="Y27" s="1"/>
    </row>
    <row r="28" spans="1:25" ht="24.95" customHeight="1">
      <c r="A28" s="689"/>
      <c r="B28" s="1011"/>
      <c r="C28" s="741"/>
      <c r="D28" s="1047"/>
      <c r="E28" s="46">
        <v>3</v>
      </c>
      <c r="F28" s="24" t="s">
        <v>1197</v>
      </c>
      <c r="G28" s="747"/>
      <c r="H28" s="840"/>
      <c r="J28" s="616"/>
      <c r="K28" s="1"/>
      <c r="L28" s="1"/>
      <c r="M28" s="616"/>
      <c r="N28" s="152"/>
      <c r="O28" s="116"/>
      <c r="P28" s="116"/>
      <c r="Q28" s="116">
        <v>1</v>
      </c>
      <c r="R28" s="115"/>
      <c r="S28" s="115"/>
      <c r="T28" s="115"/>
      <c r="U28" s="115"/>
      <c r="V28" s="115"/>
      <c r="W28" s="115"/>
      <c r="X28" s="613"/>
      <c r="Y28" s="1"/>
    </row>
    <row r="29" spans="1:25" ht="24.95" customHeight="1">
      <c r="A29" s="689">
        <v>12</v>
      </c>
      <c r="B29" s="1011" t="s">
        <v>1198</v>
      </c>
      <c r="C29" s="741" t="s">
        <v>1194</v>
      </c>
      <c r="D29" s="1046" t="s">
        <v>1750</v>
      </c>
      <c r="E29" s="46">
        <v>1</v>
      </c>
      <c r="F29" s="24" t="s">
        <v>1199</v>
      </c>
      <c r="G29" s="703" t="s">
        <v>1932</v>
      </c>
      <c r="H29" s="840"/>
      <c r="J29" s="616">
        <v>216.53</v>
      </c>
      <c r="K29" s="1"/>
      <c r="L29" s="1"/>
      <c r="M29" s="616" t="s">
        <v>206</v>
      </c>
      <c r="N29" s="152">
        <v>1</v>
      </c>
      <c r="O29" s="115"/>
      <c r="P29" s="115"/>
      <c r="Q29" s="115"/>
      <c r="R29" s="115"/>
      <c r="S29" s="115"/>
      <c r="T29" s="115"/>
      <c r="U29" s="115"/>
      <c r="V29" s="115"/>
      <c r="W29" s="115"/>
      <c r="X29" s="611">
        <v>38.700000000000003</v>
      </c>
      <c r="Y29" s="1"/>
    </row>
    <row r="30" spans="1:25" ht="24.95" customHeight="1">
      <c r="A30" s="689"/>
      <c r="B30" s="1011"/>
      <c r="C30" s="741"/>
      <c r="D30" s="1047"/>
      <c r="E30" s="46">
        <v>2</v>
      </c>
      <c r="F30" s="24" t="s">
        <v>1200</v>
      </c>
      <c r="G30" s="703"/>
      <c r="H30" s="840"/>
      <c r="J30" s="616"/>
      <c r="K30" s="1"/>
      <c r="L30" s="1"/>
      <c r="M30" s="616"/>
      <c r="N30" s="152"/>
      <c r="O30" s="116"/>
      <c r="P30" s="116"/>
      <c r="Q30" s="116"/>
      <c r="R30" s="116"/>
      <c r="S30" s="116">
        <v>1</v>
      </c>
      <c r="T30" s="115"/>
      <c r="U30" s="115"/>
      <c r="V30" s="115"/>
      <c r="W30" s="115"/>
      <c r="X30" s="613"/>
      <c r="Y30" s="1"/>
    </row>
    <row r="31" spans="1:25" ht="24.95" customHeight="1">
      <c r="A31" s="689">
        <v>13</v>
      </c>
      <c r="B31" s="1011" t="s">
        <v>1201</v>
      </c>
      <c r="C31" s="741" t="s">
        <v>1194</v>
      </c>
      <c r="D31" s="1046" t="s">
        <v>1751</v>
      </c>
      <c r="E31" s="46">
        <v>1</v>
      </c>
      <c r="F31" s="24" t="s">
        <v>1202</v>
      </c>
      <c r="G31" s="745" t="s">
        <v>1818</v>
      </c>
      <c r="H31" s="840"/>
      <c r="J31" s="616">
        <v>215.99</v>
      </c>
      <c r="K31" s="1"/>
      <c r="L31" s="1"/>
      <c r="M31" s="616" t="s">
        <v>206</v>
      </c>
      <c r="N31" s="152"/>
      <c r="O31" s="116">
        <v>1</v>
      </c>
      <c r="P31" s="115"/>
      <c r="Q31" s="115"/>
      <c r="R31" s="115"/>
      <c r="S31" s="115"/>
      <c r="T31" s="115"/>
      <c r="U31" s="115"/>
      <c r="V31" s="115"/>
      <c r="W31" s="115"/>
      <c r="X31" s="611">
        <v>21.82</v>
      </c>
      <c r="Y31" s="1"/>
    </row>
    <row r="32" spans="1:25" ht="24.95" customHeight="1">
      <c r="A32" s="689"/>
      <c r="B32" s="1011"/>
      <c r="C32" s="741"/>
      <c r="D32" s="1047"/>
      <c r="E32" s="46">
        <v>2</v>
      </c>
      <c r="F32" s="24" t="s">
        <v>1140</v>
      </c>
      <c r="G32" s="747"/>
      <c r="H32" s="840"/>
      <c r="J32" s="616"/>
      <c r="K32" s="1"/>
      <c r="L32" s="1"/>
      <c r="M32" s="616"/>
      <c r="N32" s="152"/>
      <c r="O32" s="156"/>
      <c r="P32" s="116"/>
      <c r="Q32" s="116"/>
      <c r="R32" s="116"/>
      <c r="S32" s="116">
        <v>1</v>
      </c>
      <c r="T32" s="115"/>
      <c r="U32" s="115"/>
      <c r="V32" s="115"/>
      <c r="W32" s="115"/>
      <c r="X32" s="613"/>
      <c r="Y32" s="1"/>
    </row>
    <row r="33" spans="1:25" ht="29.25" customHeight="1">
      <c r="A33" s="689">
        <v>14</v>
      </c>
      <c r="B33" s="1011" t="s">
        <v>1203</v>
      </c>
      <c r="C33" s="741" t="s">
        <v>1194</v>
      </c>
      <c r="D33" s="1046" t="s">
        <v>1751</v>
      </c>
      <c r="E33" s="28">
        <v>1</v>
      </c>
      <c r="F33" s="24" t="s">
        <v>1204</v>
      </c>
      <c r="G33" s="745" t="s">
        <v>1819</v>
      </c>
      <c r="H33" s="840"/>
      <c r="J33" s="616">
        <v>432.83</v>
      </c>
      <c r="K33" s="1"/>
      <c r="L33" s="1"/>
      <c r="M33" s="616" t="s">
        <v>206</v>
      </c>
      <c r="N33" s="152">
        <v>1</v>
      </c>
      <c r="O33" s="115"/>
      <c r="P33" s="115"/>
      <c r="Q33" s="115"/>
      <c r="R33" s="115"/>
      <c r="S33" s="115"/>
      <c r="T33" s="115"/>
      <c r="U33" s="115"/>
      <c r="V33" s="115"/>
      <c r="W33" s="115"/>
      <c r="X33" s="611">
        <v>39.07</v>
      </c>
      <c r="Y33" s="1"/>
    </row>
    <row r="34" spans="1:25" ht="31.5" customHeight="1">
      <c r="A34" s="689"/>
      <c r="B34" s="1011"/>
      <c r="C34" s="741"/>
      <c r="D34" s="1048"/>
      <c r="E34" s="28">
        <v>2</v>
      </c>
      <c r="F34" s="24" t="s">
        <v>1205</v>
      </c>
      <c r="G34" s="746"/>
      <c r="H34" s="840"/>
      <c r="J34" s="616"/>
      <c r="K34" s="1"/>
      <c r="L34" s="1"/>
      <c r="M34" s="616"/>
      <c r="N34" s="152"/>
      <c r="O34" s="116">
        <v>1</v>
      </c>
      <c r="P34" s="115"/>
      <c r="Q34" s="115"/>
      <c r="R34" s="115"/>
      <c r="S34" s="115"/>
      <c r="T34" s="115"/>
      <c r="U34" s="115"/>
      <c r="V34" s="115"/>
      <c r="W34" s="115"/>
      <c r="X34" s="612"/>
      <c r="Y34" s="1"/>
    </row>
    <row r="35" spans="1:25" ht="24.95" customHeight="1">
      <c r="A35" s="689"/>
      <c r="B35" s="1011"/>
      <c r="C35" s="741"/>
      <c r="D35" s="1048"/>
      <c r="E35" s="28">
        <v>3</v>
      </c>
      <c r="F35" s="24" t="s">
        <v>1206</v>
      </c>
      <c r="G35" s="746"/>
      <c r="H35" s="840"/>
      <c r="J35" s="616"/>
      <c r="K35" s="1"/>
      <c r="L35" s="1"/>
      <c r="M35" s="616"/>
      <c r="N35" s="152"/>
      <c r="O35" s="116"/>
      <c r="P35" s="116"/>
      <c r="Q35" s="116"/>
      <c r="R35" s="116"/>
      <c r="S35" s="116">
        <v>1</v>
      </c>
      <c r="T35" s="115"/>
      <c r="U35" s="115"/>
      <c r="V35" s="115"/>
      <c r="W35" s="115"/>
      <c r="X35" s="612"/>
      <c r="Y35" s="1"/>
    </row>
    <row r="36" spans="1:25" ht="24.95" customHeight="1">
      <c r="A36" s="689"/>
      <c r="B36" s="1011"/>
      <c r="C36" s="741"/>
      <c r="D36" s="1047"/>
      <c r="E36" s="28">
        <v>4</v>
      </c>
      <c r="F36" s="24" t="s">
        <v>1207</v>
      </c>
      <c r="G36" s="747"/>
      <c r="H36" s="840"/>
      <c r="J36" s="616"/>
      <c r="K36" s="1"/>
      <c r="L36" s="1"/>
      <c r="M36" s="616"/>
      <c r="N36" s="152">
        <v>1</v>
      </c>
      <c r="O36" s="115"/>
      <c r="P36" s="115"/>
      <c r="Q36" s="115"/>
      <c r="R36" s="115"/>
      <c r="S36" s="115"/>
      <c r="T36" s="115"/>
      <c r="U36" s="115"/>
      <c r="V36" s="115"/>
      <c r="W36" s="115"/>
      <c r="X36" s="613"/>
      <c r="Y36" s="1"/>
    </row>
    <row r="37" spans="1:25" ht="24.95" customHeight="1">
      <c r="A37" s="689">
        <v>15</v>
      </c>
      <c r="B37" s="1011" t="s">
        <v>1208</v>
      </c>
      <c r="C37" s="741" t="s">
        <v>1194</v>
      </c>
      <c r="D37" s="1046" t="s">
        <v>1752</v>
      </c>
      <c r="E37" s="45">
        <v>1</v>
      </c>
      <c r="F37" s="24" t="s">
        <v>1209</v>
      </c>
      <c r="G37" s="745" t="s">
        <v>1775</v>
      </c>
      <c r="H37" s="840"/>
      <c r="J37" s="616">
        <v>665.15</v>
      </c>
      <c r="K37" s="1"/>
      <c r="L37" s="1"/>
      <c r="M37" s="616" t="s">
        <v>206</v>
      </c>
      <c r="N37" s="152"/>
      <c r="O37" s="116"/>
      <c r="P37" s="116"/>
      <c r="Q37" s="116"/>
      <c r="R37" s="116">
        <v>1</v>
      </c>
      <c r="S37" s="115"/>
      <c r="T37" s="115"/>
      <c r="U37" s="115"/>
      <c r="V37" s="115"/>
      <c r="W37" s="115"/>
      <c r="X37" s="611">
        <v>145.44999999999999</v>
      </c>
      <c r="Y37" s="1"/>
    </row>
    <row r="38" spans="1:25" ht="24.95" customHeight="1">
      <c r="A38" s="689"/>
      <c r="B38" s="1011"/>
      <c r="C38" s="741"/>
      <c r="D38" s="1048"/>
      <c r="E38" s="45">
        <v>2</v>
      </c>
      <c r="F38" s="24" t="s">
        <v>1210</v>
      </c>
      <c r="G38" s="746"/>
      <c r="H38" s="840"/>
      <c r="J38" s="616"/>
      <c r="K38" s="1"/>
      <c r="L38" s="1"/>
      <c r="M38" s="616"/>
      <c r="N38" s="152"/>
      <c r="O38" s="116">
        <v>1</v>
      </c>
      <c r="P38" s="115"/>
      <c r="Q38" s="115"/>
      <c r="R38" s="115"/>
      <c r="S38" s="115"/>
      <c r="T38" s="115"/>
      <c r="U38" s="115"/>
      <c r="V38" s="115"/>
      <c r="W38" s="115"/>
      <c r="X38" s="612"/>
      <c r="Y38" s="1" t="s">
        <v>1820</v>
      </c>
    </row>
    <row r="39" spans="1:25" ht="24.95" customHeight="1">
      <c r="A39" s="689"/>
      <c r="B39" s="1011"/>
      <c r="C39" s="741"/>
      <c r="D39" s="1048"/>
      <c r="E39" s="45">
        <v>3</v>
      </c>
      <c r="F39" s="24" t="s">
        <v>1211</v>
      </c>
      <c r="G39" s="746"/>
      <c r="H39" s="840"/>
      <c r="J39" s="616"/>
      <c r="K39" s="1"/>
      <c r="L39" s="1"/>
      <c r="M39" s="616"/>
      <c r="N39" s="152"/>
      <c r="O39" s="116"/>
      <c r="P39" s="116"/>
      <c r="Q39" s="116">
        <v>1</v>
      </c>
      <c r="R39" s="115"/>
      <c r="S39" s="115"/>
      <c r="T39" s="115"/>
      <c r="U39" s="115"/>
      <c r="V39" s="115"/>
      <c r="W39" s="115"/>
      <c r="X39" s="612"/>
      <c r="Y39" s="1"/>
    </row>
    <row r="40" spans="1:25" ht="24.95" customHeight="1">
      <c r="A40" s="689"/>
      <c r="B40" s="1011"/>
      <c r="C40" s="741"/>
      <c r="D40" s="1048"/>
      <c r="E40" s="45">
        <v>4</v>
      </c>
      <c r="F40" s="24" t="s">
        <v>1212</v>
      </c>
      <c r="G40" s="746"/>
      <c r="H40" s="840"/>
      <c r="J40" s="616"/>
      <c r="K40" s="1"/>
      <c r="L40" s="1"/>
      <c r="M40" s="616"/>
      <c r="N40" s="152"/>
      <c r="O40" s="116"/>
      <c r="P40" s="116">
        <v>1</v>
      </c>
      <c r="Q40" s="115"/>
      <c r="R40" s="115"/>
      <c r="S40" s="115"/>
      <c r="T40" s="115"/>
      <c r="U40" s="115"/>
      <c r="V40" s="115"/>
      <c r="W40" s="115"/>
      <c r="X40" s="612"/>
      <c r="Y40" s="1"/>
    </row>
    <row r="41" spans="1:25" ht="24.95" customHeight="1">
      <c r="A41" s="689"/>
      <c r="B41" s="1011"/>
      <c r="C41" s="741"/>
      <c r="D41" s="1048"/>
      <c r="E41" s="45">
        <v>5</v>
      </c>
      <c r="F41" s="24" t="s">
        <v>1213</v>
      </c>
      <c r="G41" s="746"/>
      <c r="H41" s="840"/>
      <c r="J41" s="616"/>
      <c r="K41" s="1"/>
      <c r="L41" s="1"/>
      <c r="M41" s="616"/>
      <c r="N41" s="152"/>
      <c r="O41" s="116"/>
      <c r="P41" s="116"/>
      <c r="Q41" s="116">
        <v>1</v>
      </c>
      <c r="R41" s="115"/>
      <c r="S41" s="115"/>
      <c r="T41" s="115"/>
      <c r="U41" s="115"/>
      <c r="V41" s="115"/>
      <c r="W41" s="115"/>
      <c r="X41" s="612"/>
      <c r="Y41" s="1"/>
    </row>
    <row r="42" spans="1:25" ht="24.95" customHeight="1">
      <c r="A42" s="689"/>
      <c r="B42" s="1011"/>
      <c r="C42" s="741"/>
      <c r="D42" s="1047"/>
      <c r="E42" s="45">
        <v>6</v>
      </c>
      <c r="F42" s="24" t="s">
        <v>1214</v>
      </c>
      <c r="G42" s="747"/>
      <c r="H42" s="840"/>
      <c r="J42" s="616"/>
      <c r="K42" s="1"/>
      <c r="L42" s="1"/>
      <c r="M42" s="616"/>
      <c r="O42" s="116"/>
      <c r="P42" s="116"/>
      <c r="Q42" s="116"/>
      <c r="R42" s="116">
        <v>1</v>
      </c>
      <c r="S42" s="115"/>
      <c r="T42" s="115"/>
      <c r="U42" s="115"/>
      <c r="V42" s="115"/>
      <c r="W42" s="115"/>
      <c r="X42" s="613"/>
      <c r="Y42" s="1"/>
    </row>
    <row r="43" spans="1:25" ht="24.95" customHeight="1">
      <c r="A43" s="689">
        <v>16</v>
      </c>
      <c r="B43" s="1011" t="s">
        <v>1215</v>
      </c>
      <c r="C43" s="741" t="s">
        <v>1194</v>
      </c>
      <c r="D43" s="1046" t="s">
        <v>1753</v>
      </c>
      <c r="E43" s="46">
        <v>1</v>
      </c>
      <c r="F43" s="24" t="s">
        <v>1216</v>
      </c>
      <c r="G43" s="745" t="s">
        <v>1933</v>
      </c>
      <c r="H43" s="840"/>
      <c r="J43" s="616">
        <v>325.86</v>
      </c>
      <c r="K43" s="1"/>
      <c r="L43" s="1"/>
      <c r="M43" s="616" t="s">
        <v>206</v>
      </c>
      <c r="N43" s="152">
        <v>1</v>
      </c>
      <c r="O43" s="115"/>
      <c r="P43" s="115"/>
      <c r="Q43" s="115"/>
      <c r="R43" s="115"/>
      <c r="S43" s="115"/>
      <c r="T43" s="115"/>
      <c r="U43" s="115"/>
      <c r="V43" s="115"/>
      <c r="W43" s="115"/>
      <c r="X43" s="611">
        <v>62.8</v>
      </c>
      <c r="Y43" s="1"/>
    </row>
    <row r="44" spans="1:25" ht="24.95" customHeight="1">
      <c r="A44" s="689"/>
      <c r="B44" s="1011"/>
      <c r="C44" s="741"/>
      <c r="D44" s="1048"/>
      <c r="E44" s="46">
        <v>2</v>
      </c>
      <c r="F44" s="24" t="s">
        <v>1217</v>
      </c>
      <c r="G44" s="746"/>
      <c r="H44" s="840"/>
      <c r="J44" s="616"/>
      <c r="K44" s="1"/>
      <c r="L44" s="1"/>
      <c r="M44" s="616"/>
      <c r="N44" s="152"/>
      <c r="O44" s="116"/>
      <c r="P44" s="116"/>
      <c r="Q44" s="116"/>
      <c r="R44" s="116"/>
      <c r="S44" s="116">
        <v>1</v>
      </c>
      <c r="T44" s="115"/>
      <c r="U44" s="115"/>
      <c r="V44" s="115"/>
      <c r="W44" s="115"/>
      <c r="X44" s="612"/>
      <c r="Y44" s="1"/>
    </row>
    <row r="45" spans="1:25" ht="24.95" customHeight="1">
      <c r="A45" s="689"/>
      <c r="B45" s="1011"/>
      <c r="C45" s="741"/>
      <c r="D45" s="1047"/>
      <c r="E45" s="46">
        <v>3</v>
      </c>
      <c r="F45" s="24" t="s">
        <v>1218</v>
      </c>
      <c r="G45" s="747"/>
      <c r="H45" s="840"/>
      <c r="J45" s="616"/>
      <c r="K45" s="1"/>
      <c r="L45" s="1"/>
      <c r="M45" s="616"/>
      <c r="N45" s="152"/>
      <c r="O45" s="116"/>
      <c r="P45" s="116"/>
      <c r="Q45" s="116">
        <v>1</v>
      </c>
      <c r="R45" s="115"/>
      <c r="S45" s="115"/>
      <c r="T45" s="115"/>
      <c r="U45" s="115"/>
      <c r="V45" s="115"/>
      <c r="W45" s="115"/>
      <c r="X45" s="613"/>
      <c r="Y45" s="1"/>
    </row>
    <row r="46" spans="1:25" ht="24.95" customHeight="1">
      <c r="A46" s="689">
        <v>17</v>
      </c>
      <c r="B46" s="1011" t="s">
        <v>1219</v>
      </c>
      <c r="C46" s="741" t="s">
        <v>1194</v>
      </c>
      <c r="D46" s="1046" t="s">
        <v>1760</v>
      </c>
      <c r="E46" s="46">
        <v>1</v>
      </c>
      <c r="F46" s="24" t="s">
        <v>1220</v>
      </c>
      <c r="G46" s="745" t="s">
        <v>1821</v>
      </c>
      <c r="H46" s="840"/>
      <c r="J46" s="616">
        <v>216.78</v>
      </c>
      <c r="K46" s="1"/>
      <c r="L46" s="1"/>
      <c r="M46" s="616" t="s">
        <v>206</v>
      </c>
      <c r="N46" s="152"/>
      <c r="O46" s="116"/>
      <c r="P46" s="116"/>
      <c r="Q46" s="116"/>
      <c r="R46" s="116">
        <v>1</v>
      </c>
      <c r="S46" s="115"/>
      <c r="T46" s="115"/>
      <c r="U46" s="115"/>
      <c r="V46" s="115"/>
      <c r="W46" s="115"/>
      <c r="X46" s="611">
        <v>22.98</v>
      </c>
      <c r="Y46" s="1"/>
    </row>
    <row r="47" spans="1:25" ht="24.95" customHeight="1">
      <c r="A47" s="689"/>
      <c r="B47" s="1011"/>
      <c r="C47" s="741"/>
      <c r="D47" s="1047"/>
      <c r="E47" s="46">
        <v>2</v>
      </c>
      <c r="F47" s="24" t="s">
        <v>1221</v>
      </c>
      <c r="G47" s="747"/>
      <c r="H47" s="840"/>
      <c r="J47" s="616"/>
      <c r="K47" s="1"/>
      <c r="L47" s="1"/>
      <c r="M47" s="616"/>
      <c r="N47" s="152">
        <v>1</v>
      </c>
      <c r="O47" s="115"/>
      <c r="P47" s="115"/>
      <c r="Q47" s="115"/>
      <c r="R47" s="115"/>
      <c r="S47" s="115"/>
      <c r="T47" s="115"/>
      <c r="U47" s="115"/>
      <c r="V47" s="115"/>
      <c r="W47" s="115"/>
      <c r="X47" s="613"/>
      <c r="Y47" s="1"/>
    </row>
    <row r="48" spans="1:25" ht="24.95" customHeight="1">
      <c r="A48" s="689">
        <v>18</v>
      </c>
      <c r="B48" s="1011" t="s">
        <v>1222</v>
      </c>
      <c r="C48" s="741" t="s">
        <v>1194</v>
      </c>
      <c r="D48" s="1046" t="s">
        <v>1754</v>
      </c>
      <c r="E48" s="46">
        <v>1</v>
      </c>
      <c r="F48" s="24" t="s">
        <v>1223</v>
      </c>
      <c r="G48" s="745" t="s">
        <v>1766</v>
      </c>
      <c r="H48" s="840"/>
      <c r="J48" s="616">
        <v>328.8</v>
      </c>
      <c r="K48" s="1"/>
      <c r="L48" s="1"/>
      <c r="M48" s="616" t="s">
        <v>206</v>
      </c>
      <c r="N48" s="152"/>
      <c r="O48" s="116"/>
      <c r="P48" s="116"/>
      <c r="Q48" s="116"/>
      <c r="R48" s="116"/>
      <c r="S48" s="116">
        <v>1</v>
      </c>
      <c r="T48" s="115"/>
      <c r="U48" s="115"/>
      <c r="V48" s="115"/>
      <c r="W48" s="115"/>
      <c r="X48" s="611">
        <v>141.83000000000001</v>
      </c>
      <c r="Y48" s="1"/>
    </row>
    <row r="49" spans="1:25" ht="24.95" customHeight="1">
      <c r="A49" s="689"/>
      <c r="B49" s="1011"/>
      <c r="C49" s="741"/>
      <c r="D49" s="1048"/>
      <c r="E49" s="46">
        <v>2</v>
      </c>
      <c r="F49" s="24" t="s">
        <v>1224</v>
      </c>
      <c r="G49" s="746"/>
      <c r="H49" s="840"/>
      <c r="J49" s="616"/>
      <c r="K49" s="1"/>
      <c r="L49" s="1"/>
      <c r="M49" s="616"/>
      <c r="N49" s="152"/>
      <c r="O49" s="116"/>
      <c r="P49" s="116"/>
      <c r="Q49" s="116"/>
      <c r="R49" s="116">
        <v>1</v>
      </c>
      <c r="S49" s="115"/>
      <c r="T49" s="115"/>
      <c r="U49" s="115"/>
      <c r="V49" s="115"/>
      <c r="W49" s="115"/>
      <c r="X49" s="612"/>
      <c r="Y49" s="1"/>
    </row>
    <row r="50" spans="1:25" ht="31.5" customHeight="1">
      <c r="A50" s="689"/>
      <c r="B50" s="1011"/>
      <c r="C50" s="741"/>
      <c r="D50" s="1047"/>
      <c r="E50" s="46">
        <v>3</v>
      </c>
      <c r="F50" s="24" t="s">
        <v>1225</v>
      </c>
      <c r="G50" s="747"/>
      <c r="H50" s="840"/>
      <c r="J50" s="616"/>
      <c r="K50" s="1"/>
      <c r="L50" s="1"/>
      <c r="M50" s="616"/>
      <c r="N50" s="152"/>
      <c r="O50" s="116"/>
      <c r="P50" s="116"/>
      <c r="Q50" s="116"/>
      <c r="R50" s="116"/>
      <c r="S50" s="116"/>
      <c r="T50" s="116"/>
      <c r="U50" s="116">
        <v>1</v>
      </c>
      <c r="V50" s="115"/>
      <c r="W50" s="115"/>
      <c r="X50" s="613"/>
      <c r="Y50" s="1"/>
    </row>
    <row r="51" spans="1:25" ht="38.25" customHeight="1">
      <c r="A51" s="689">
        <v>19</v>
      </c>
      <c r="B51" s="1011" t="s">
        <v>1226</v>
      </c>
      <c r="C51" s="741" t="s">
        <v>1194</v>
      </c>
      <c r="D51" s="1046" t="s">
        <v>1194</v>
      </c>
      <c r="E51" s="46">
        <v>1</v>
      </c>
      <c r="F51" s="24" t="s">
        <v>1227</v>
      </c>
      <c r="G51" s="745" t="s">
        <v>1767</v>
      </c>
      <c r="H51" s="840"/>
      <c r="J51" s="616">
        <v>216.24</v>
      </c>
      <c r="K51" s="1"/>
      <c r="L51" s="1"/>
      <c r="M51" s="616" t="s">
        <v>206</v>
      </c>
      <c r="N51" s="152"/>
      <c r="O51" s="116"/>
      <c r="P51" s="116"/>
      <c r="Q51" s="116"/>
      <c r="R51" s="116"/>
      <c r="S51" s="116"/>
      <c r="T51" s="116">
        <v>1</v>
      </c>
      <c r="U51" s="115"/>
      <c r="V51" s="115"/>
      <c r="W51" s="115"/>
      <c r="X51" s="611">
        <v>86.1</v>
      </c>
      <c r="Y51" s="1"/>
    </row>
    <row r="52" spans="1:25" ht="33" customHeight="1">
      <c r="A52" s="689"/>
      <c r="B52" s="1011"/>
      <c r="C52" s="741"/>
      <c r="D52" s="1047"/>
      <c r="E52" s="46">
        <v>2</v>
      </c>
      <c r="F52" s="24" t="s">
        <v>1228</v>
      </c>
      <c r="G52" s="747"/>
      <c r="H52" s="840"/>
      <c r="J52" s="616"/>
      <c r="K52" s="1"/>
      <c r="L52" s="1"/>
      <c r="M52" s="616"/>
      <c r="N52" s="152"/>
      <c r="O52" s="116"/>
      <c r="P52" s="116"/>
      <c r="Q52" s="116">
        <v>1</v>
      </c>
      <c r="R52" s="115"/>
      <c r="S52" s="115"/>
      <c r="T52" s="115"/>
      <c r="U52" s="115"/>
      <c r="V52" s="115"/>
      <c r="W52" s="115"/>
      <c r="X52" s="613"/>
      <c r="Y52" s="1"/>
    </row>
    <row r="53" spans="1:25" ht="24.95" customHeight="1">
      <c r="A53" s="689">
        <v>20</v>
      </c>
      <c r="B53" s="1011" t="s">
        <v>1229</v>
      </c>
      <c r="C53" s="741" t="s">
        <v>1194</v>
      </c>
      <c r="D53" s="1046" t="s">
        <v>1755</v>
      </c>
      <c r="E53" s="46">
        <v>1</v>
      </c>
      <c r="F53" s="24" t="s">
        <v>1230</v>
      </c>
      <c r="G53" s="745" t="s">
        <v>1815</v>
      </c>
      <c r="H53" s="840"/>
      <c r="J53" s="616">
        <v>216.22</v>
      </c>
      <c r="K53" s="1"/>
      <c r="L53" s="1"/>
      <c r="M53" s="616" t="s">
        <v>206</v>
      </c>
      <c r="N53" s="152"/>
      <c r="O53" s="116"/>
      <c r="P53" s="116">
        <v>1</v>
      </c>
      <c r="Q53" s="115"/>
      <c r="R53" s="115"/>
      <c r="S53" s="115"/>
      <c r="T53" s="115"/>
      <c r="U53" s="115"/>
      <c r="V53" s="115"/>
      <c r="W53" s="115"/>
      <c r="X53" s="220"/>
      <c r="Y53" s="1"/>
    </row>
    <row r="54" spans="1:25" ht="24.95" customHeight="1">
      <c r="A54" s="689"/>
      <c r="B54" s="1011"/>
      <c r="C54" s="741"/>
      <c r="D54" s="1047"/>
      <c r="E54" s="46">
        <v>2</v>
      </c>
      <c r="F54" s="24" t="s">
        <v>1231</v>
      </c>
      <c r="G54" s="747"/>
      <c r="H54" s="840"/>
      <c r="J54" s="616"/>
      <c r="K54" s="1"/>
      <c r="L54" s="1"/>
      <c r="M54" s="616"/>
      <c r="N54" s="152">
        <v>1</v>
      </c>
      <c r="O54" s="115"/>
      <c r="P54" s="115"/>
      <c r="Q54" s="115"/>
      <c r="R54" s="115"/>
      <c r="S54" s="115"/>
      <c r="T54" s="115"/>
      <c r="U54" s="115"/>
      <c r="V54" s="115"/>
      <c r="W54" s="115"/>
      <c r="X54" s="220"/>
      <c r="Y54" s="1"/>
    </row>
    <row r="55" spans="1:25" ht="24.95" customHeight="1">
      <c r="A55" s="689">
        <v>21</v>
      </c>
      <c r="B55" s="1011" t="s">
        <v>1232</v>
      </c>
      <c r="C55" s="741" t="s">
        <v>1194</v>
      </c>
      <c r="D55" s="1046" t="s">
        <v>1756</v>
      </c>
      <c r="E55" s="46">
        <v>1</v>
      </c>
      <c r="F55" s="24" t="s">
        <v>1233</v>
      </c>
      <c r="G55" s="745" t="s">
        <v>1776</v>
      </c>
      <c r="H55" s="840"/>
      <c r="J55" s="616">
        <v>326.91000000000003</v>
      </c>
      <c r="K55" s="1"/>
      <c r="L55" s="1"/>
      <c r="M55" s="616" t="s">
        <v>206</v>
      </c>
      <c r="N55" s="152"/>
      <c r="O55" s="116"/>
      <c r="P55" s="116"/>
      <c r="Q55" s="116"/>
      <c r="R55" s="116">
        <v>1</v>
      </c>
      <c r="S55" s="115"/>
      <c r="T55" s="115"/>
      <c r="U55" s="115"/>
      <c r="V55" s="115"/>
      <c r="W55" s="115"/>
      <c r="X55" s="611">
        <v>73.239999999999995</v>
      </c>
      <c r="Y55" s="1"/>
    </row>
    <row r="56" spans="1:25" ht="32.25" customHeight="1">
      <c r="A56" s="689"/>
      <c r="B56" s="1011"/>
      <c r="C56" s="741"/>
      <c r="D56" s="1048"/>
      <c r="E56" s="46">
        <v>2</v>
      </c>
      <c r="F56" s="30" t="s">
        <v>1234</v>
      </c>
      <c r="G56" s="746"/>
      <c r="H56" s="840"/>
      <c r="J56" s="616"/>
      <c r="K56" s="1"/>
      <c r="L56" s="1"/>
      <c r="M56" s="616"/>
      <c r="N56" s="152"/>
      <c r="O56" s="116"/>
      <c r="P56" s="116"/>
      <c r="Q56" s="116"/>
      <c r="R56" s="116"/>
      <c r="S56" s="116">
        <v>1</v>
      </c>
      <c r="T56" s="115"/>
      <c r="U56" s="115"/>
      <c r="V56" s="115"/>
      <c r="W56" s="115"/>
      <c r="X56" s="612"/>
      <c r="Y56" s="1"/>
    </row>
    <row r="57" spans="1:25" ht="33" customHeight="1">
      <c r="A57" s="689"/>
      <c r="B57" s="1011"/>
      <c r="C57" s="741"/>
      <c r="D57" s="1047"/>
      <c r="E57" s="46">
        <v>3</v>
      </c>
      <c r="F57" s="30" t="s">
        <v>1235</v>
      </c>
      <c r="G57" s="747"/>
      <c r="H57" s="840"/>
      <c r="J57" s="616"/>
      <c r="K57" s="1"/>
      <c r="L57" s="1"/>
      <c r="M57" s="616"/>
      <c r="N57" s="152">
        <v>1</v>
      </c>
      <c r="O57" s="115"/>
      <c r="P57" s="115"/>
      <c r="Q57" s="115"/>
      <c r="R57" s="115"/>
      <c r="S57" s="115"/>
      <c r="T57" s="115"/>
      <c r="U57" s="115"/>
      <c r="V57" s="115"/>
      <c r="W57" s="115"/>
      <c r="X57" s="613"/>
      <c r="Y57" s="1" t="s">
        <v>1824</v>
      </c>
    </row>
    <row r="58" spans="1:25" ht="31.5" customHeight="1">
      <c r="A58" s="286">
        <v>22</v>
      </c>
      <c r="B58" s="22" t="s">
        <v>1236</v>
      </c>
      <c r="C58" s="27" t="s">
        <v>1194</v>
      </c>
      <c r="D58" s="98" t="s">
        <v>1757</v>
      </c>
      <c r="E58" s="46">
        <v>1</v>
      </c>
      <c r="F58" s="30" t="s">
        <v>1237</v>
      </c>
      <c r="G58" s="106" t="s">
        <v>1768</v>
      </c>
      <c r="H58" s="45"/>
      <c r="J58" s="343">
        <v>109.2</v>
      </c>
      <c r="K58" s="1"/>
      <c r="L58" s="1"/>
      <c r="M58" s="349" t="s">
        <v>206</v>
      </c>
      <c r="N58" s="152"/>
      <c r="O58" s="116"/>
      <c r="P58" s="116"/>
      <c r="Q58" s="116"/>
      <c r="R58" s="116"/>
      <c r="S58" s="116">
        <v>1</v>
      </c>
      <c r="T58" s="115"/>
      <c r="U58" s="115"/>
      <c r="V58" s="115"/>
      <c r="W58" s="115"/>
      <c r="X58" s="220">
        <v>62.83</v>
      </c>
      <c r="Y58" s="1"/>
    </row>
    <row r="59" spans="1:25" s="12" customFormat="1" ht="31.5" customHeight="1">
      <c r="A59" s="286">
        <v>23</v>
      </c>
      <c r="B59" s="110" t="s">
        <v>1238</v>
      </c>
      <c r="C59" s="108" t="s">
        <v>1194</v>
      </c>
      <c r="D59" s="86" t="s">
        <v>1758</v>
      </c>
      <c r="E59" s="108">
        <v>1</v>
      </c>
      <c r="F59" s="65" t="s">
        <v>1239</v>
      </c>
      <c r="G59" s="147" t="s">
        <v>1822</v>
      </c>
      <c r="H59" s="108"/>
      <c r="J59" s="343">
        <v>109.69</v>
      </c>
      <c r="K59" s="109"/>
      <c r="L59" s="109"/>
      <c r="M59" s="349" t="s">
        <v>206</v>
      </c>
      <c r="N59" s="223"/>
      <c r="O59" s="116"/>
      <c r="P59" s="116"/>
      <c r="Q59" s="116">
        <v>1</v>
      </c>
      <c r="R59" s="139"/>
      <c r="S59" s="139"/>
      <c r="T59" s="139"/>
      <c r="U59" s="139"/>
      <c r="V59" s="139"/>
      <c r="W59" s="139"/>
      <c r="X59" s="220"/>
      <c r="Y59" s="109"/>
    </row>
    <row r="60" spans="1:25" ht="45">
      <c r="A60" s="289">
        <v>24</v>
      </c>
      <c r="B60" s="62" t="s">
        <v>1240</v>
      </c>
      <c r="C60" s="38" t="s">
        <v>1194</v>
      </c>
      <c r="D60" s="98" t="s">
        <v>1759</v>
      </c>
      <c r="E60" s="40">
        <v>1</v>
      </c>
      <c r="F60" s="114" t="s">
        <v>1241</v>
      </c>
      <c r="G60" s="148" t="s">
        <v>1823</v>
      </c>
      <c r="H60" s="29"/>
      <c r="J60" s="345">
        <v>110.4</v>
      </c>
      <c r="K60" s="39"/>
      <c r="L60" s="39"/>
      <c r="M60" s="350" t="s">
        <v>206</v>
      </c>
      <c r="N60" s="226"/>
      <c r="O60" s="279"/>
      <c r="P60" s="279"/>
      <c r="Q60" s="279"/>
      <c r="R60" s="140"/>
      <c r="S60" s="140"/>
      <c r="T60" s="140"/>
      <c r="U60" s="140"/>
      <c r="V60" s="140"/>
      <c r="W60" s="140"/>
      <c r="X60" s="221"/>
      <c r="Y60" s="39"/>
    </row>
    <row r="61" spans="1:25" ht="40.5">
      <c r="A61" s="703">
        <v>25</v>
      </c>
      <c r="B61" s="697" t="s">
        <v>2261</v>
      </c>
      <c r="C61" s="725" t="s">
        <v>1194</v>
      </c>
      <c r="D61" s="308" t="s">
        <v>2262</v>
      </c>
      <c r="E61" s="274">
        <v>1</v>
      </c>
      <c r="F61" s="84" t="s">
        <v>2263</v>
      </c>
      <c r="G61" s="929" t="s">
        <v>2052</v>
      </c>
      <c r="J61" s="611">
        <v>215.98</v>
      </c>
      <c r="K61" s="1"/>
      <c r="L61" s="677"/>
      <c r="M61" s="611" t="s">
        <v>206</v>
      </c>
      <c r="N61" s="1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25">
      <c r="A62" s="703"/>
      <c r="B62" s="697"/>
      <c r="C62" s="725"/>
      <c r="D62" s="274" t="s">
        <v>2264</v>
      </c>
      <c r="E62" s="274">
        <v>2</v>
      </c>
      <c r="F62" s="84" t="s">
        <v>2265</v>
      </c>
      <c r="G62" s="931"/>
      <c r="J62" s="613"/>
      <c r="K62" s="1"/>
      <c r="L62" s="678"/>
      <c r="M62" s="613"/>
      <c r="N62" s="1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.75">
      <c r="A63" s="703">
        <v>26</v>
      </c>
      <c r="B63" s="697" t="s">
        <v>2266</v>
      </c>
      <c r="C63" s="1036" t="s">
        <v>2267</v>
      </c>
      <c r="D63" s="1036" t="s">
        <v>2268</v>
      </c>
      <c r="E63" s="267">
        <v>1</v>
      </c>
      <c r="F63" s="313" t="s">
        <v>2269</v>
      </c>
      <c r="G63" s="929" t="s">
        <v>2270</v>
      </c>
      <c r="J63" s="614">
        <v>459</v>
      </c>
      <c r="K63" s="1"/>
      <c r="L63" s="1"/>
      <c r="M63" s="611" t="s">
        <v>206</v>
      </c>
      <c r="N63" s="152">
        <v>1</v>
      </c>
      <c r="O63" s="1"/>
      <c r="P63" s="1"/>
      <c r="Q63" s="1"/>
      <c r="R63" s="1"/>
      <c r="S63" s="1"/>
      <c r="T63" s="1"/>
      <c r="U63" s="1"/>
      <c r="V63" s="1"/>
      <c r="W63" s="1"/>
      <c r="X63" s="611">
        <v>37.270000000000003</v>
      </c>
      <c r="Y63" s="1"/>
    </row>
    <row r="64" spans="1:25" ht="18.75">
      <c r="A64" s="703"/>
      <c r="B64" s="697"/>
      <c r="C64" s="1038"/>
      <c r="D64" s="1038"/>
      <c r="E64" s="267">
        <v>2</v>
      </c>
      <c r="F64" s="313" t="s">
        <v>2271</v>
      </c>
      <c r="G64" s="1039"/>
      <c r="J64" s="676"/>
      <c r="K64" s="1"/>
      <c r="L64" s="1"/>
      <c r="M64" s="612"/>
      <c r="N64" s="152">
        <v>1</v>
      </c>
      <c r="O64" s="1"/>
      <c r="P64" s="1"/>
      <c r="Q64" s="1"/>
      <c r="R64" s="1"/>
      <c r="S64" s="1"/>
      <c r="T64" s="1"/>
      <c r="U64" s="1"/>
      <c r="V64" s="1"/>
      <c r="W64" s="1"/>
      <c r="X64" s="612"/>
      <c r="Y64" s="1"/>
    </row>
    <row r="65" spans="1:25" ht="18.75">
      <c r="A65" s="703"/>
      <c r="B65" s="697"/>
      <c r="C65" s="1038"/>
      <c r="D65" s="1038"/>
      <c r="E65" s="267">
        <v>3</v>
      </c>
      <c r="F65" s="313" t="s">
        <v>2272</v>
      </c>
      <c r="G65" s="1039"/>
      <c r="J65" s="676"/>
      <c r="K65" s="1"/>
      <c r="L65" s="1"/>
      <c r="M65" s="612"/>
      <c r="N65" s="152">
        <v>1</v>
      </c>
      <c r="O65" s="250"/>
      <c r="P65" s="250"/>
      <c r="Q65" s="116">
        <v>1</v>
      </c>
      <c r="R65" s="1"/>
      <c r="S65" s="1"/>
      <c r="T65" s="1"/>
      <c r="U65" s="1"/>
      <c r="V65" s="1"/>
      <c r="W65" s="1"/>
      <c r="X65" s="612"/>
      <c r="Y65" s="1"/>
    </row>
    <row r="66" spans="1:25" ht="37.5">
      <c r="A66" s="703"/>
      <c r="B66" s="697"/>
      <c r="C66" s="1037"/>
      <c r="D66" s="1037"/>
      <c r="E66" s="267">
        <v>4</v>
      </c>
      <c r="F66" s="314" t="s">
        <v>2273</v>
      </c>
      <c r="G66" s="1040"/>
      <c r="J66" s="615"/>
      <c r="K66" s="1"/>
      <c r="L66" s="1"/>
      <c r="M66" s="613"/>
      <c r="N66" s="152">
        <v>1</v>
      </c>
      <c r="O66" s="1"/>
      <c r="P66" s="1"/>
      <c r="Q66" s="1"/>
      <c r="R66" s="1"/>
      <c r="S66" s="1"/>
      <c r="T66" s="1"/>
      <c r="U66" s="1"/>
      <c r="V66" s="1"/>
      <c r="W66" s="1"/>
      <c r="X66" s="613"/>
      <c r="Y66" s="1"/>
    </row>
    <row r="67" spans="1:25" ht="36.75" customHeight="1">
      <c r="A67" s="284">
        <v>27</v>
      </c>
      <c r="B67" s="258" t="s">
        <v>2274</v>
      </c>
      <c r="C67" s="1036" t="s">
        <v>2267</v>
      </c>
      <c r="D67" s="1036" t="s">
        <v>2275</v>
      </c>
      <c r="E67" s="267">
        <v>1</v>
      </c>
      <c r="F67" s="313" t="s">
        <v>2276</v>
      </c>
      <c r="G67" s="292" t="s">
        <v>2277</v>
      </c>
      <c r="J67" s="611">
        <v>225.81</v>
      </c>
      <c r="K67" s="1"/>
      <c r="L67" s="1"/>
      <c r="M67" s="611" t="s">
        <v>206</v>
      </c>
      <c r="N67" s="152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8.75">
      <c r="A68" s="284">
        <v>28</v>
      </c>
      <c r="B68" s="258" t="s">
        <v>2278</v>
      </c>
      <c r="C68" s="1037"/>
      <c r="D68" s="1037"/>
      <c r="E68" s="267">
        <v>1</v>
      </c>
      <c r="F68" s="313" t="s">
        <v>2279</v>
      </c>
      <c r="G68" s="291" t="s">
        <v>1774</v>
      </c>
      <c r="J68" s="613"/>
      <c r="K68" s="1"/>
      <c r="L68" s="1"/>
      <c r="M68" s="613"/>
      <c r="N68" s="1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8.25">
      <c r="A69" s="284">
        <v>29</v>
      </c>
      <c r="B69" s="271" t="s">
        <v>2280</v>
      </c>
      <c r="C69" s="267" t="s">
        <v>2267</v>
      </c>
      <c r="D69" s="267" t="s">
        <v>2281</v>
      </c>
      <c r="E69" s="267">
        <v>1</v>
      </c>
      <c r="F69" s="313" t="s">
        <v>2282</v>
      </c>
      <c r="G69" s="288" t="s">
        <v>2283</v>
      </c>
      <c r="J69" s="344">
        <v>113.31</v>
      </c>
      <c r="K69" s="1"/>
      <c r="L69" s="1"/>
      <c r="M69" s="346" t="s">
        <v>206</v>
      </c>
      <c r="N69" s="152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7.5">
      <c r="A70" s="611">
        <v>30</v>
      </c>
      <c r="B70" s="697" t="s">
        <v>2284</v>
      </c>
      <c r="C70" s="668" t="s">
        <v>2267</v>
      </c>
      <c r="D70" s="693" t="s">
        <v>2285</v>
      </c>
      <c r="E70" s="267">
        <v>1</v>
      </c>
      <c r="F70" s="314" t="s">
        <v>2286</v>
      </c>
      <c r="G70" s="991" t="s">
        <v>2270</v>
      </c>
      <c r="J70" s="611">
        <v>340.54</v>
      </c>
      <c r="K70" s="1"/>
      <c r="L70" s="1"/>
      <c r="M70" s="611" t="s">
        <v>206</v>
      </c>
      <c r="N70" s="152"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.75">
      <c r="A71" s="612"/>
      <c r="B71" s="697"/>
      <c r="C71" s="668"/>
      <c r="D71" s="1031"/>
      <c r="E71" s="267">
        <v>2</v>
      </c>
      <c r="F71" s="313" t="s">
        <v>2287</v>
      </c>
      <c r="G71" s="1033"/>
      <c r="J71" s="612"/>
      <c r="K71" s="1"/>
      <c r="L71" s="1"/>
      <c r="M71" s="612"/>
      <c r="N71" s="152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7.5">
      <c r="A72" s="613"/>
      <c r="B72" s="697"/>
      <c r="C72" s="668"/>
      <c r="D72" s="1032"/>
      <c r="E72" s="267">
        <v>3</v>
      </c>
      <c r="F72" s="314" t="s">
        <v>2288</v>
      </c>
      <c r="G72" s="1033"/>
      <c r="J72" s="613"/>
      <c r="K72" s="1"/>
      <c r="L72" s="1"/>
      <c r="M72" s="613"/>
      <c r="N72" s="152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.75">
      <c r="A73" s="611">
        <v>31</v>
      </c>
      <c r="B73" s="1041" t="s">
        <v>2289</v>
      </c>
      <c r="C73" s="1036" t="s">
        <v>2267</v>
      </c>
      <c r="D73" s="1036" t="s">
        <v>2290</v>
      </c>
      <c r="E73" s="267">
        <v>1</v>
      </c>
      <c r="F73" s="313" t="s">
        <v>2291</v>
      </c>
      <c r="G73" s="1034" t="s">
        <v>2292</v>
      </c>
      <c r="J73" s="611">
        <v>229.26</v>
      </c>
      <c r="K73" s="1"/>
      <c r="L73" s="1"/>
      <c r="M73" s="611" t="s">
        <v>206</v>
      </c>
      <c r="N73" s="152"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3.25" customHeight="1">
      <c r="A74" s="613"/>
      <c r="B74" s="1042"/>
      <c r="C74" s="1037"/>
      <c r="D74" s="1037"/>
      <c r="E74" s="267">
        <v>2</v>
      </c>
      <c r="F74" s="313" t="s">
        <v>2293</v>
      </c>
      <c r="G74" s="1035"/>
      <c r="J74" s="613"/>
      <c r="K74" s="1"/>
      <c r="L74" s="1"/>
      <c r="M74" s="613"/>
      <c r="N74" s="152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3" customHeight="1">
      <c r="A75" s="284">
        <v>32</v>
      </c>
      <c r="B75" s="266" t="s">
        <v>2294</v>
      </c>
      <c r="C75" s="1036" t="s">
        <v>2267</v>
      </c>
      <c r="D75" s="1036" t="s">
        <v>2295</v>
      </c>
      <c r="E75" s="267">
        <v>1</v>
      </c>
      <c r="F75" s="313" t="s">
        <v>2296</v>
      </c>
      <c r="G75" s="288" t="s">
        <v>2297</v>
      </c>
      <c r="J75" s="611">
        <v>227.51</v>
      </c>
      <c r="K75" s="1"/>
      <c r="L75" s="1"/>
      <c r="M75" s="611" t="s">
        <v>206</v>
      </c>
      <c r="N75" s="152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5.25" customHeight="1">
      <c r="A76" s="284">
        <v>33</v>
      </c>
      <c r="B76" s="266" t="s">
        <v>2298</v>
      </c>
      <c r="C76" s="1037"/>
      <c r="D76" s="1037"/>
      <c r="E76" s="267">
        <v>2</v>
      </c>
      <c r="F76" s="313" t="s">
        <v>2299</v>
      </c>
      <c r="G76" s="288" t="s">
        <v>2300</v>
      </c>
      <c r="J76" s="613"/>
      <c r="K76" s="1"/>
      <c r="L76" s="1"/>
      <c r="M76" s="613"/>
      <c r="N76" s="152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3" customHeight="1">
      <c r="A77" s="284">
        <v>34</v>
      </c>
      <c r="B77" s="266" t="s">
        <v>2301</v>
      </c>
      <c r="C77" s="1036" t="s">
        <v>2267</v>
      </c>
      <c r="D77" s="1036" t="s">
        <v>2302</v>
      </c>
      <c r="E77" s="267">
        <v>1</v>
      </c>
      <c r="F77" s="313" t="s">
        <v>2303</v>
      </c>
      <c r="G77" s="288" t="s">
        <v>2304</v>
      </c>
      <c r="J77" s="611">
        <v>226.93</v>
      </c>
      <c r="K77" s="1"/>
      <c r="L77" s="1"/>
      <c r="M77" s="611" t="s">
        <v>206</v>
      </c>
      <c r="N77" s="152"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3.75" customHeight="1">
      <c r="A78" s="284">
        <v>35</v>
      </c>
      <c r="B78" s="266" t="s">
        <v>2305</v>
      </c>
      <c r="C78" s="1037"/>
      <c r="D78" s="1037"/>
      <c r="E78" s="267">
        <v>2</v>
      </c>
      <c r="F78" s="313" t="s">
        <v>2306</v>
      </c>
      <c r="G78" s="288" t="s">
        <v>2304</v>
      </c>
      <c r="J78" s="613"/>
      <c r="K78" s="1"/>
      <c r="L78" s="1"/>
      <c r="M78" s="613"/>
      <c r="N78" s="152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45.75" customHeight="1">
      <c r="A79" s="284">
        <v>36</v>
      </c>
      <c r="B79" s="317" t="s">
        <v>2307</v>
      </c>
      <c r="C79" s="267" t="s">
        <v>2267</v>
      </c>
      <c r="D79" s="267" t="s">
        <v>2308</v>
      </c>
      <c r="E79" s="267">
        <v>1</v>
      </c>
      <c r="F79" s="313" t="s">
        <v>2309</v>
      </c>
      <c r="G79" s="315" t="s">
        <v>2310</v>
      </c>
      <c r="J79" s="344">
        <v>113.65</v>
      </c>
      <c r="K79" s="1"/>
      <c r="L79" s="1"/>
      <c r="M79" s="346" t="s">
        <v>206</v>
      </c>
      <c r="N79" s="152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8.25">
      <c r="A80" s="284">
        <v>37</v>
      </c>
      <c r="B80" s="317" t="s">
        <v>2311</v>
      </c>
      <c r="C80" s="267" t="s">
        <v>2267</v>
      </c>
      <c r="D80" s="267" t="s">
        <v>2312</v>
      </c>
      <c r="E80" s="267">
        <v>1</v>
      </c>
      <c r="F80" s="313" t="s">
        <v>2313</v>
      </c>
      <c r="G80" s="315" t="s">
        <v>2270</v>
      </c>
      <c r="J80" s="344">
        <v>114.22</v>
      </c>
      <c r="K80" s="1"/>
      <c r="L80" s="1"/>
      <c r="M80" s="346" t="s">
        <v>206</v>
      </c>
      <c r="N80" s="152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6.75" customHeight="1">
      <c r="A81" s="285">
        <v>38</v>
      </c>
      <c r="B81" s="318" t="s">
        <v>2314</v>
      </c>
      <c r="C81" s="257" t="s">
        <v>2267</v>
      </c>
      <c r="D81" s="257" t="s">
        <v>1748</v>
      </c>
      <c r="E81" s="257">
        <v>1</v>
      </c>
      <c r="F81" s="316" t="s">
        <v>2315</v>
      </c>
      <c r="G81" s="292" t="s">
        <v>2316</v>
      </c>
      <c r="J81" s="342">
        <v>112.81</v>
      </c>
      <c r="K81" s="39"/>
      <c r="L81" s="39"/>
      <c r="M81" s="347" t="s">
        <v>206</v>
      </c>
      <c r="N81" s="226">
        <v>1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s="12" customFormat="1" ht="20.100000000000001" customHeight="1">
      <c r="A82" s="284"/>
      <c r="B82" s="79" t="s">
        <v>208</v>
      </c>
      <c r="C82" s="79"/>
      <c r="D82" s="311"/>
      <c r="E82" s="79">
        <f>E9+E14+E16+E18+E20+E21+E22+E23+E24+E25+E28+E30+E32+E36+E42+E45+E47+E50+E52+E54+E57+E58+E59+E60+E62+E66+E68+E69+E72+E74+E76+E78+E79+E80+E81+E67</f>
        <v>74</v>
      </c>
      <c r="F82" s="284"/>
      <c r="G82" s="312"/>
      <c r="H82" s="284"/>
      <c r="I82" s="284"/>
      <c r="J82" s="354">
        <f>SUM(J8:J81)</f>
        <v>8127.08</v>
      </c>
      <c r="K82" s="284"/>
      <c r="L82" s="284"/>
      <c r="M82" s="284"/>
      <c r="N82" s="227">
        <f>SUM(N8:N81)</f>
        <v>28</v>
      </c>
      <c r="O82" s="79">
        <f t="shared" ref="O82:X82" si="0">SUM(O8:O60)</f>
        <v>7</v>
      </c>
      <c r="P82" s="79">
        <f t="shared" si="0"/>
        <v>5</v>
      </c>
      <c r="Q82" s="79">
        <f t="shared" si="0"/>
        <v>12</v>
      </c>
      <c r="R82" s="79">
        <f t="shared" si="0"/>
        <v>5</v>
      </c>
      <c r="S82" s="79">
        <f t="shared" si="0"/>
        <v>10</v>
      </c>
      <c r="T82" s="79">
        <f t="shared" si="0"/>
        <v>2</v>
      </c>
      <c r="U82" s="79">
        <f t="shared" si="0"/>
        <v>1</v>
      </c>
      <c r="V82" s="79">
        <f t="shared" si="0"/>
        <v>0</v>
      </c>
      <c r="W82" s="79">
        <f t="shared" si="0"/>
        <v>0</v>
      </c>
      <c r="X82" s="79">
        <f t="shared" si="0"/>
        <v>1135.82</v>
      </c>
      <c r="Y82" s="284"/>
    </row>
  </sheetData>
  <mergeCells count="212">
    <mergeCell ref="J70:J72"/>
    <mergeCell ref="J73:J74"/>
    <mergeCell ref="X15:X16"/>
    <mergeCell ref="X19:X20"/>
    <mergeCell ref="X48:X50"/>
    <mergeCell ref="X51:X52"/>
    <mergeCell ref="X55:X57"/>
    <mergeCell ref="J55:J57"/>
    <mergeCell ref="M55:M57"/>
    <mergeCell ref="M37:M42"/>
    <mergeCell ref="J26:J28"/>
    <mergeCell ref="M26:M28"/>
    <mergeCell ref="J29:J30"/>
    <mergeCell ref="M29:M30"/>
    <mergeCell ref="X43:X45"/>
    <mergeCell ref="J67:J68"/>
    <mergeCell ref="X26:X28"/>
    <mergeCell ref="X46:X47"/>
    <mergeCell ref="G8:G9"/>
    <mergeCell ref="G10:G14"/>
    <mergeCell ref="G29:G30"/>
    <mergeCell ref="G31:G32"/>
    <mergeCell ref="M33:M36"/>
    <mergeCell ref="J37:J42"/>
    <mergeCell ref="J51:J52"/>
    <mergeCell ref="M51:M52"/>
    <mergeCell ref="J10:J14"/>
    <mergeCell ref="M10:M14"/>
    <mergeCell ref="J15:J16"/>
    <mergeCell ref="M15:M16"/>
    <mergeCell ref="J17:J18"/>
    <mergeCell ref="M17:M18"/>
    <mergeCell ref="J19:J20"/>
    <mergeCell ref="M19:M20"/>
    <mergeCell ref="H37:H42"/>
    <mergeCell ref="H26:H28"/>
    <mergeCell ref="H17:H18"/>
    <mergeCell ref="H10:H14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D48:D50"/>
    <mergeCell ref="G48:G50"/>
    <mergeCell ref="G46:G47"/>
    <mergeCell ref="A43:A45"/>
    <mergeCell ref="B43:B45"/>
    <mergeCell ref="C43:C45"/>
    <mergeCell ref="H43:H45"/>
    <mergeCell ref="A1:Y1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C75:C76"/>
    <mergeCell ref="D75:D76"/>
    <mergeCell ref="C77:C78"/>
    <mergeCell ref="D77:D78"/>
    <mergeCell ref="B61:B62"/>
    <mergeCell ref="C61:C62"/>
    <mergeCell ref="G61:G62"/>
    <mergeCell ref="B63:B66"/>
    <mergeCell ref="C63:C66"/>
    <mergeCell ref="D63:D66"/>
    <mergeCell ref="G63:G66"/>
    <mergeCell ref="C67:C68"/>
    <mergeCell ref="D67:D68"/>
    <mergeCell ref="B73:B74"/>
    <mergeCell ref="A61:A62"/>
    <mergeCell ref="A63:A66"/>
    <mergeCell ref="A70:A72"/>
    <mergeCell ref="A73:A74"/>
    <mergeCell ref="B70:B72"/>
    <mergeCell ref="C70:C72"/>
    <mergeCell ref="D70:D72"/>
    <mergeCell ref="G70:G72"/>
    <mergeCell ref="G73:G74"/>
    <mergeCell ref="D73:D74"/>
    <mergeCell ref="C73:C74"/>
    <mergeCell ref="X8:X9"/>
    <mergeCell ref="X10:X14"/>
    <mergeCell ref="X29:X30"/>
    <mergeCell ref="X31:X32"/>
    <mergeCell ref="X33:X36"/>
    <mergeCell ref="X37:X42"/>
    <mergeCell ref="X63:X66"/>
    <mergeCell ref="J75:J76"/>
    <mergeCell ref="J77:J78"/>
    <mergeCell ref="J8:J9"/>
    <mergeCell ref="M8:M9"/>
    <mergeCell ref="L61:L62"/>
    <mergeCell ref="M63:M66"/>
    <mergeCell ref="M61:M62"/>
    <mergeCell ref="M67:M68"/>
    <mergeCell ref="J31:J32"/>
    <mergeCell ref="M31:M32"/>
    <mergeCell ref="J33:J36"/>
    <mergeCell ref="M70:M72"/>
    <mergeCell ref="M73:M74"/>
    <mergeCell ref="M75:M76"/>
    <mergeCell ref="M77:M78"/>
    <mergeCell ref="J61:J62"/>
    <mergeCell ref="J63:J66"/>
  </mergeCells>
  <pageMargins left="0.15748031496063" right="0.15" top="0.118110236220472" bottom="0.15748031496063" header="0.118110236220472" footer="0.118110236220472"/>
  <pageSetup paperSize="9" scale="73" orientation="landscape" r:id="rId1"/>
  <rowBreaks count="3" manualBreakCount="3">
    <brk id="25" max="24" man="1"/>
    <brk id="52" max="24" man="1"/>
    <brk id="8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tabSelected="1" view="pageBreakPreview" zoomScale="82" zoomScaleSheetLayoutView="82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V8" sqref="V8"/>
    </sheetView>
  </sheetViews>
  <sheetFormatPr defaultRowHeight="15.75"/>
  <cols>
    <col min="1" max="1" width="3.85546875" style="351" customWidth="1"/>
    <col min="2" max="2" width="11" style="5" customWidth="1"/>
    <col min="3" max="3" width="8.7109375" customWidth="1"/>
    <col min="4" max="4" width="13" style="10" customWidth="1"/>
    <col min="5" max="5" width="4.140625" customWidth="1"/>
    <col min="6" max="6" width="28.140625" customWidth="1"/>
    <col min="7" max="7" width="30.7109375" style="135" customWidth="1"/>
    <col min="8" max="8" width="15.85546875" hidden="1" customWidth="1"/>
    <col min="9" max="9" width="9.28515625" hidden="1" customWidth="1"/>
    <col min="10" max="10" width="9.28515625" style="12" customWidth="1"/>
    <col min="11" max="11" width="10.140625" hidden="1" customWidth="1"/>
    <col min="12" max="12" width="5.140625" hidden="1" customWidth="1"/>
    <col min="13" max="13" width="9.42578125" style="12" hidden="1" customWidth="1"/>
    <col min="14" max="14" width="3.7109375" style="11" hidden="1" customWidth="1"/>
    <col min="15" max="15" width="4.7109375" customWidth="1"/>
    <col min="16" max="18" width="4.7109375" style="11" customWidth="1"/>
    <col min="19" max="23" width="4.7109375" customWidth="1"/>
    <col min="24" max="24" width="7" customWidth="1"/>
    <col min="25" max="25" width="12" style="104" customWidth="1"/>
  </cols>
  <sheetData>
    <row r="1" spans="1:25" ht="15">
      <c r="A1" s="646" t="s">
        <v>18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8"/>
    </row>
    <row r="2" spans="1:25" ht="15" customHeight="1">
      <c r="A2" s="649" t="s">
        <v>1803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1"/>
    </row>
    <row r="3" spans="1:25" ht="15">
      <c r="A3" s="652" t="s">
        <v>1875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4"/>
      <c r="X3" s="655" t="str">
        <f>Summary!V3</f>
        <v>Date:-31.01.2015</v>
      </c>
      <c r="Y3" s="656"/>
    </row>
    <row r="4" spans="1:25" s="12" customFormat="1" ht="34.5" customHeight="1">
      <c r="A4" s="657" t="s">
        <v>1881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9"/>
    </row>
    <row r="5" spans="1:25" ht="18" customHeight="1">
      <c r="A5" s="660" t="s">
        <v>0</v>
      </c>
      <c r="B5" s="661" t="s">
        <v>1</v>
      </c>
      <c r="C5" s="641" t="s">
        <v>2</v>
      </c>
      <c r="D5" s="662" t="s">
        <v>3</v>
      </c>
      <c r="E5" s="641" t="s">
        <v>0</v>
      </c>
      <c r="F5" s="641" t="s">
        <v>4</v>
      </c>
      <c r="G5" s="662" t="s">
        <v>5</v>
      </c>
      <c r="H5" s="642" t="s">
        <v>211</v>
      </c>
      <c r="I5" s="641" t="s">
        <v>209</v>
      </c>
      <c r="J5" s="642" t="s">
        <v>210</v>
      </c>
      <c r="K5" s="642" t="s">
        <v>31</v>
      </c>
      <c r="L5" s="641" t="s">
        <v>19</v>
      </c>
      <c r="M5" s="642" t="s">
        <v>32</v>
      </c>
      <c r="N5" s="645" t="s">
        <v>15</v>
      </c>
      <c r="O5" s="645"/>
      <c r="P5" s="645"/>
      <c r="Q5" s="645"/>
      <c r="R5" s="645"/>
      <c r="S5" s="645"/>
      <c r="T5" s="645"/>
      <c r="U5" s="645"/>
      <c r="V5" s="645"/>
      <c r="W5" s="645"/>
      <c r="X5" s="642" t="s">
        <v>20</v>
      </c>
      <c r="Y5" s="663" t="s">
        <v>13</v>
      </c>
    </row>
    <row r="6" spans="1:25" ht="33" customHeight="1">
      <c r="A6" s="660"/>
      <c r="B6" s="661"/>
      <c r="C6" s="641"/>
      <c r="D6" s="662"/>
      <c r="E6" s="641"/>
      <c r="F6" s="641"/>
      <c r="G6" s="662"/>
      <c r="H6" s="643"/>
      <c r="I6" s="641"/>
      <c r="J6" s="643"/>
      <c r="K6" s="643"/>
      <c r="L6" s="641"/>
      <c r="M6" s="643"/>
      <c r="N6" s="666" t="s">
        <v>6</v>
      </c>
      <c r="O6" s="645" t="s">
        <v>2379</v>
      </c>
      <c r="P6" s="641" t="s">
        <v>9</v>
      </c>
      <c r="Q6" s="641" t="s">
        <v>8</v>
      </c>
      <c r="R6" s="641" t="s">
        <v>16</v>
      </c>
      <c r="S6" s="641"/>
      <c r="T6" s="641" t="s">
        <v>17</v>
      </c>
      <c r="U6" s="641"/>
      <c r="V6" s="641" t="s">
        <v>12</v>
      </c>
      <c r="W6" s="641" t="s">
        <v>7</v>
      </c>
      <c r="X6" s="643"/>
      <c r="Y6" s="664"/>
    </row>
    <row r="7" spans="1:25" ht="44.25" customHeight="1">
      <c r="A7" s="660"/>
      <c r="B7" s="661"/>
      <c r="C7" s="641"/>
      <c r="D7" s="662"/>
      <c r="E7" s="641"/>
      <c r="F7" s="641"/>
      <c r="G7" s="662"/>
      <c r="H7" s="644"/>
      <c r="I7" s="641"/>
      <c r="J7" s="644"/>
      <c r="K7" s="644"/>
      <c r="L7" s="641"/>
      <c r="M7" s="644"/>
      <c r="N7" s="666"/>
      <c r="O7" s="645"/>
      <c r="P7" s="641"/>
      <c r="Q7" s="641"/>
      <c r="R7" s="409" t="s">
        <v>10</v>
      </c>
      <c r="S7" s="409" t="s">
        <v>11</v>
      </c>
      <c r="T7" s="409" t="s">
        <v>10</v>
      </c>
      <c r="U7" s="409" t="s">
        <v>11</v>
      </c>
      <c r="V7" s="641"/>
      <c r="W7" s="641"/>
      <c r="X7" s="644"/>
      <c r="Y7" s="665"/>
    </row>
    <row r="8" spans="1:25" s="219" customFormat="1" ht="35.1" customHeight="1">
      <c r="A8" s="399">
        <v>1</v>
      </c>
      <c r="B8" s="400" t="s">
        <v>52</v>
      </c>
      <c r="C8" s="473" t="s">
        <v>53</v>
      </c>
      <c r="D8" s="403" t="s">
        <v>1253</v>
      </c>
      <c r="E8" s="473">
        <v>1</v>
      </c>
      <c r="F8" s="474" t="s">
        <v>54</v>
      </c>
      <c r="G8" s="241" t="s">
        <v>1801</v>
      </c>
      <c r="H8" s="475"/>
      <c r="I8" s="94"/>
      <c r="J8" s="398">
        <v>105.51</v>
      </c>
      <c r="K8" s="94"/>
      <c r="L8" s="94"/>
      <c r="M8" s="397" t="s">
        <v>206</v>
      </c>
      <c r="N8" s="423"/>
      <c r="O8" s="476"/>
      <c r="P8" s="162"/>
      <c r="Q8" s="162"/>
      <c r="R8" s="162"/>
      <c r="S8" s="162">
        <v>1</v>
      </c>
      <c r="T8" s="143"/>
      <c r="U8" s="143"/>
      <c r="V8" s="143"/>
      <c r="W8" s="143"/>
      <c r="X8" s="424">
        <v>42.1</v>
      </c>
      <c r="Y8" s="419"/>
    </row>
    <row r="9" spans="1:25" s="219" customFormat="1" ht="35.1" customHeight="1">
      <c r="A9" s="399">
        <v>2</v>
      </c>
      <c r="B9" s="400" t="s">
        <v>55</v>
      </c>
      <c r="C9" s="473" t="s">
        <v>53</v>
      </c>
      <c r="D9" s="403" t="s">
        <v>1254</v>
      </c>
      <c r="E9" s="473">
        <v>1</v>
      </c>
      <c r="F9" s="474" t="s">
        <v>56</v>
      </c>
      <c r="G9" s="241" t="s">
        <v>1801</v>
      </c>
      <c r="H9" s="475"/>
      <c r="I9" s="94"/>
      <c r="J9" s="398">
        <v>106.32</v>
      </c>
      <c r="K9" s="94"/>
      <c r="L9" s="94"/>
      <c r="M9" s="397" t="s">
        <v>206</v>
      </c>
      <c r="N9" s="423">
        <v>1</v>
      </c>
      <c r="O9" s="389"/>
      <c r="P9" s="389"/>
      <c r="Q9" s="389"/>
      <c r="R9" s="389"/>
      <c r="S9" s="389"/>
      <c r="T9" s="389"/>
      <c r="U9" s="389"/>
      <c r="V9" s="389"/>
      <c r="W9" s="389"/>
      <c r="X9" s="94"/>
      <c r="Y9" s="419"/>
    </row>
    <row r="10" spans="1:25" s="219" customFormat="1" ht="35.1" customHeight="1">
      <c r="A10" s="618">
        <v>3</v>
      </c>
      <c r="B10" s="619" t="s">
        <v>57</v>
      </c>
      <c r="C10" s="620" t="s">
        <v>58</v>
      </c>
      <c r="D10" s="632" t="s">
        <v>1255</v>
      </c>
      <c r="E10" s="473">
        <v>1</v>
      </c>
      <c r="F10" s="474" t="s">
        <v>59</v>
      </c>
      <c r="G10" s="623" t="s">
        <v>1242</v>
      </c>
      <c r="H10" s="627" t="s">
        <v>1252</v>
      </c>
      <c r="I10" s="94"/>
      <c r="J10" s="617">
        <v>208.37</v>
      </c>
      <c r="K10" s="94"/>
      <c r="L10" s="94"/>
      <c r="M10" s="616" t="s">
        <v>206</v>
      </c>
      <c r="N10" s="423"/>
      <c r="O10" s="456"/>
      <c r="P10" s="456"/>
      <c r="Q10" s="456"/>
      <c r="R10" s="456"/>
      <c r="S10" s="456"/>
      <c r="T10" s="456">
        <v>1</v>
      </c>
      <c r="U10" s="389"/>
      <c r="V10" s="389"/>
      <c r="W10" s="389"/>
      <c r="X10" s="614">
        <v>65.2</v>
      </c>
      <c r="Y10" s="419"/>
    </row>
    <row r="11" spans="1:25" s="219" customFormat="1" ht="35.1" customHeight="1">
      <c r="A11" s="618"/>
      <c r="B11" s="619"/>
      <c r="C11" s="620"/>
      <c r="D11" s="634"/>
      <c r="E11" s="473">
        <v>2</v>
      </c>
      <c r="F11" s="474" t="s">
        <v>60</v>
      </c>
      <c r="G11" s="624"/>
      <c r="H11" s="629"/>
      <c r="I11" s="94"/>
      <c r="J11" s="617"/>
      <c r="K11" s="94"/>
      <c r="L11" s="94"/>
      <c r="M11" s="616"/>
      <c r="N11" s="423"/>
      <c r="O11" s="456"/>
      <c r="P11" s="456"/>
      <c r="Q11" s="456">
        <v>1</v>
      </c>
      <c r="R11" s="389"/>
      <c r="S11" s="389"/>
      <c r="T11" s="389"/>
      <c r="U11" s="389"/>
      <c r="V11" s="389"/>
      <c r="W11" s="389"/>
      <c r="X11" s="615"/>
      <c r="Y11" s="419"/>
    </row>
    <row r="12" spans="1:25" s="219" customFormat="1" ht="35.1" customHeight="1">
      <c r="A12" s="399">
        <v>4</v>
      </c>
      <c r="B12" s="400" t="s">
        <v>61</v>
      </c>
      <c r="C12" s="473" t="s">
        <v>58</v>
      </c>
      <c r="D12" s="403" t="s">
        <v>1256</v>
      </c>
      <c r="E12" s="473">
        <v>1</v>
      </c>
      <c r="F12" s="474" t="s">
        <v>62</v>
      </c>
      <c r="G12" s="426" t="s">
        <v>1251</v>
      </c>
      <c r="H12" s="477" t="s">
        <v>1243</v>
      </c>
      <c r="I12" s="94"/>
      <c r="J12" s="398">
        <v>104.25</v>
      </c>
      <c r="K12" s="94"/>
      <c r="L12" s="94"/>
      <c r="M12" s="397" t="s">
        <v>206</v>
      </c>
      <c r="N12" s="423"/>
      <c r="O12" s="456"/>
      <c r="P12" s="456">
        <v>1</v>
      </c>
      <c r="Q12" s="389"/>
      <c r="R12" s="389"/>
      <c r="S12" s="389"/>
      <c r="T12" s="389"/>
      <c r="U12" s="389"/>
      <c r="V12" s="389"/>
      <c r="W12" s="389"/>
      <c r="X12" s="94"/>
      <c r="Y12" s="419"/>
    </row>
    <row r="13" spans="1:25" s="219" customFormat="1" ht="35.1" customHeight="1">
      <c r="A13" s="618">
        <v>5</v>
      </c>
      <c r="B13" s="619" t="s">
        <v>63</v>
      </c>
      <c r="C13" s="620" t="s">
        <v>58</v>
      </c>
      <c r="D13" s="632" t="s">
        <v>1257</v>
      </c>
      <c r="E13" s="473">
        <v>1</v>
      </c>
      <c r="F13" s="474" t="s">
        <v>64</v>
      </c>
      <c r="G13" s="623" t="s">
        <v>1323</v>
      </c>
      <c r="H13" s="627" t="s">
        <v>1244</v>
      </c>
      <c r="I13" s="94"/>
      <c r="J13" s="617">
        <v>314.06</v>
      </c>
      <c r="K13" s="94"/>
      <c r="L13" s="94"/>
      <c r="M13" s="616" t="s">
        <v>206</v>
      </c>
      <c r="N13" s="423"/>
      <c r="O13" s="456"/>
      <c r="P13" s="456"/>
      <c r="Q13" s="456"/>
      <c r="R13" s="456"/>
      <c r="S13" s="456">
        <v>1</v>
      </c>
      <c r="T13" s="389"/>
      <c r="U13" s="389"/>
      <c r="V13" s="389"/>
      <c r="W13" s="389"/>
      <c r="X13" s="611">
        <v>15.06</v>
      </c>
      <c r="Y13" s="419"/>
    </row>
    <row r="14" spans="1:25" s="219" customFormat="1" ht="35.1" customHeight="1">
      <c r="A14" s="618"/>
      <c r="B14" s="619"/>
      <c r="C14" s="620"/>
      <c r="D14" s="633"/>
      <c r="E14" s="473">
        <v>2</v>
      </c>
      <c r="F14" s="474" t="s">
        <v>65</v>
      </c>
      <c r="G14" s="626"/>
      <c r="H14" s="628"/>
      <c r="I14" s="94"/>
      <c r="J14" s="617"/>
      <c r="K14" s="94"/>
      <c r="L14" s="94"/>
      <c r="M14" s="616"/>
      <c r="N14" s="423">
        <v>1</v>
      </c>
      <c r="O14" s="389"/>
      <c r="P14" s="389"/>
      <c r="Q14" s="389"/>
      <c r="R14" s="389"/>
      <c r="S14" s="389"/>
      <c r="T14" s="389"/>
      <c r="U14" s="389"/>
      <c r="V14" s="389"/>
      <c r="W14" s="389"/>
      <c r="X14" s="612"/>
      <c r="Y14" s="419" t="s">
        <v>1772</v>
      </c>
    </row>
    <row r="15" spans="1:25" s="219" customFormat="1" ht="35.1" customHeight="1">
      <c r="A15" s="618"/>
      <c r="B15" s="619"/>
      <c r="C15" s="620"/>
      <c r="D15" s="634"/>
      <c r="E15" s="473">
        <v>3</v>
      </c>
      <c r="F15" s="474" t="s">
        <v>66</v>
      </c>
      <c r="G15" s="624"/>
      <c r="H15" s="629"/>
      <c r="I15" s="94"/>
      <c r="J15" s="617"/>
      <c r="K15" s="94"/>
      <c r="L15" s="94"/>
      <c r="M15" s="616"/>
      <c r="N15" s="423"/>
      <c r="O15" s="456"/>
      <c r="P15" s="456">
        <v>1</v>
      </c>
      <c r="Q15" s="389"/>
      <c r="R15" s="389"/>
      <c r="S15" s="389"/>
      <c r="T15" s="389"/>
      <c r="U15" s="389"/>
      <c r="V15" s="389"/>
      <c r="W15" s="389"/>
      <c r="X15" s="613"/>
      <c r="Y15" s="419"/>
    </row>
    <row r="16" spans="1:25" s="219" customFormat="1" ht="35.1" customHeight="1">
      <c r="A16" s="399">
        <v>6</v>
      </c>
      <c r="B16" s="400" t="s">
        <v>67</v>
      </c>
      <c r="C16" s="473" t="s">
        <v>58</v>
      </c>
      <c r="D16" s="402" t="s">
        <v>1258</v>
      </c>
      <c r="E16" s="473">
        <v>1</v>
      </c>
      <c r="F16" s="474" t="s">
        <v>68</v>
      </c>
      <c r="G16" s="484" t="s">
        <v>1245</v>
      </c>
      <c r="H16" s="477" t="s">
        <v>1246</v>
      </c>
      <c r="I16" s="94"/>
      <c r="J16" s="398">
        <v>209.37</v>
      </c>
      <c r="K16" s="94"/>
      <c r="L16" s="94"/>
      <c r="M16" s="397" t="s">
        <v>206</v>
      </c>
      <c r="N16" s="423"/>
      <c r="O16" s="456"/>
      <c r="P16" s="456"/>
      <c r="Q16" s="456"/>
      <c r="R16" s="456"/>
      <c r="S16" s="456">
        <v>1</v>
      </c>
      <c r="T16" s="389"/>
      <c r="U16" s="389"/>
      <c r="V16" s="389"/>
      <c r="W16" s="389"/>
      <c r="X16" s="423">
        <v>12.56</v>
      </c>
      <c r="Y16" s="419"/>
    </row>
    <row r="17" spans="1:25" s="219" customFormat="1" ht="35.1" customHeight="1">
      <c r="A17" s="618">
        <v>7</v>
      </c>
      <c r="B17" s="619" t="s">
        <v>69</v>
      </c>
      <c r="C17" s="620" t="s">
        <v>58</v>
      </c>
      <c r="D17" s="632" t="s">
        <v>1259</v>
      </c>
      <c r="E17" s="473">
        <v>1</v>
      </c>
      <c r="F17" s="474" t="s">
        <v>70</v>
      </c>
      <c r="G17" s="623" t="s">
        <v>1324</v>
      </c>
      <c r="H17" s="638" t="s">
        <v>1247</v>
      </c>
      <c r="I17" s="94"/>
      <c r="J17" s="617">
        <v>520.78</v>
      </c>
      <c r="K17" s="94"/>
      <c r="L17" s="94"/>
      <c r="M17" s="616" t="s">
        <v>206</v>
      </c>
      <c r="N17" s="423"/>
      <c r="O17" s="456"/>
      <c r="P17" s="456"/>
      <c r="Q17" s="456">
        <v>1</v>
      </c>
      <c r="R17" s="389"/>
      <c r="S17" s="389"/>
      <c r="T17" s="389"/>
      <c r="U17" s="389"/>
      <c r="V17" s="389"/>
      <c r="W17" s="389"/>
      <c r="X17" s="611">
        <v>40.51</v>
      </c>
      <c r="Y17" s="419" t="s">
        <v>1844</v>
      </c>
    </row>
    <row r="18" spans="1:25" s="219" customFormat="1" ht="35.1" customHeight="1">
      <c r="A18" s="618"/>
      <c r="B18" s="619"/>
      <c r="C18" s="620"/>
      <c r="D18" s="633"/>
      <c r="E18" s="473">
        <v>2</v>
      </c>
      <c r="F18" s="474" t="s">
        <v>71</v>
      </c>
      <c r="G18" s="626"/>
      <c r="H18" s="639"/>
      <c r="I18" s="94"/>
      <c r="J18" s="617"/>
      <c r="K18" s="94"/>
      <c r="L18" s="94"/>
      <c r="M18" s="616"/>
      <c r="N18" s="423"/>
      <c r="O18" s="456"/>
      <c r="P18" s="456">
        <v>1</v>
      </c>
      <c r="Q18" s="389"/>
      <c r="R18" s="389"/>
      <c r="S18" s="389"/>
      <c r="T18" s="389"/>
      <c r="U18" s="389"/>
      <c r="V18" s="389"/>
      <c r="W18" s="389"/>
      <c r="X18" s="612"/>
      <c r="Y18" s="419" t="s">
        <v>1809</v>
      </c>
    </row>
    <row r="19" spans="1:25" s="219" customFormat="1" ht="35.1" customHeight="1">
      <c r="A19" s="618"/>
      <c r="B19" s="619"/>
      <c r="C19" s="620"/>
      <c r="D19" s="633"/>
      <c r="E19" s="473">
        <v>3</v>
      </c>
      <c r="F19" s="474" t="s">
        <v>72</v>
      </c>
      <c r="G19" s="626"/>
      <c r="H19" s="639"/>
      <c r="I19" s="94"/>
      <c r="J19" s="617"/>
      <c r="K19" s="94"/>
      <c r="L19" s="94"/>
      <c r="M19" s="616"/>
      <c r="N19" s="423"/>
      <c r="O19" s="456"/>
      <c r="P19" s="456"/>
      <c r="Q19" s="456">
        <v>1</v>
      </c>
      <c r="R19" s="389"/>
      <c r="S19" s="389"/>
      <c r="T19" s="389"/>
      <c r="U19" s="389"/>
      <c r="V19" s="389"/>
      <c r="W19" s="389"/>
      <c r="X19" s="612"/>
      <c r="Y19" s="419" t="s">
        <v>1808</v>
      </c>
    </row>
    <row r="20" spans="1:25" s="219" customFormat="1" ht="35.1" customHeight="1">
      <c r="A20" s="618"/>
      <c r="B20" s="619"/>
      <c r="C20" s="620"/>
      <c r="D20" s="633"/>
      <c r="E20" s="473">
        <v>4</v>
      </c>
      <c r="F20" s="474" t="s">
        <v>73</v>
      </c>
      <c r="G20" s="626"/>
      <c r="H20" s="639"/>
      <c r="I20" s="94"/>
      <c r="J20" s="617"/>
      <c r="K20" s="94"/>
      <c r="L20" s="94"/>
      <c r="M20" s="616"/>
      <c r="N20" s="423">
        <v>1</v>
      </c>
      <c r="O20" s="389"/>
      <c r="P20" s="389"/>
      <c r="Q20" s="389"/>
      <c r="R20" s="389"/>
      <c r="S20" s="389"/>
      <c r="T20" s="389"/>
      <c r="U20" s="389"/>
      <c r="V20" s="389"/>
      <c r="W20" s="389"/>
      <c r="X20" s="612"/>
      <c r="Y20" s="419"/>
    </row>
    <row r="21" spans="1:25" s="219" customFormat="1" ht="35.1" customHeight="1">
      <c r="A21" s="618"/>
      <c r="B21" s="619"/>
      <c r="C21" s="620"/>
      <c r="D21" s="633"/>
      <c r="E21" s="473">
        <v>5</v>
      </c>
      <c r="F21" s="474" t="s">
        <v>74</v>
      </c>
      <c r="G21" s="624"/>
      <c r="H21" s="640"/>
      <c r="I21" s="94"/>
      <c r="J21" s="617"/>
      <c r="K21" s="94"/>
      <c r="L21" s="94"/>
      <c r="M21" s="616"/>
      <c r="N21" s="423"/>
      <c r="O21" s="456"/>
      <c r="P21" s="456">
        <v>1</v>
      </c>
      <c r="Q21" s="389"/>
      <c r="R21" s="389"/>
      <c r="S21" s="389"/>
      <c r="T21" s="389"/>
      <c r="U21" s="389"/>
      <c r="V21" s="389"/>
      <c r="W21" s="389"/>
      <c r="X21" s="613"/>
      <c r="Y21" s="419" t="s">
        <v>1845</v>
      </c>
    </row>
    <row r="22" spans="1:25" s="219" customFormat="1" ht="35.1" customHeight="1">
      <c r="A22" s="618">
        <v>8</v>
      </c>
      <c r="B22" s="619" t="s">
        <v>75</v>
      </c>
      <c r="C22" s="620" t="s">
        <v>58</v>
      </c>
      <c r="D22" s="635" t="s">
        <v>1260</v>
      </c>
      <c r="E22" s="473">
        <v>1</v>
      </c>
      <c r="F22" s="474" t="s">
        <v>76</v>
      </c>
      <c r="G22" s="623" t="s">
        <v>1325</v>
      </c>
      <c r="H22" s="636" t="s">
        <v>1335</v>
      </c>
      <c r="I22" s="94"/>
      <c r="J22" s="617">
        <v>208.16</v>
      </c>
      <c r="K22" s="94"/>
      <c r="L22" s="94"/>
      <c r="M22" s="616" t="s">
        <v>206</v>
      </c>
      <c r="N22" s="423">
        <v>1</v>
      </c>
      <c r="O22" s="389"/>
      <c r="P22" s="389"/>
      <c r="Q22" s="389"/>
      <c r="R22" s="389"/>
      <c r="S22" s="389"/>
      <c r="T22" s="389"/>
      <c r="U22" s="389"/>
      <c r="V22" s="389"/>
      <c r="W22" s="389"/>
      <c r="X22" s="611">
        <v>32.44</v>
      </c>
      <c r="Y22" s="157" t="s">
        <v>1772</v>
      </c>
    </row>
    <row r="23" spans="1:25" s="219" customFormat="1" ht="35.1" customHeight="1">
      <c r="A23" s="618"/>
      <c r="B23" s="619"/>
      <c r="C23" s="620"/>
      <c r="D23" s="635"/>
      <c r="E23" s="473">
        <v>2</v>
      </c>
      <c r="F23" s="474" t="s">
        <v>77</v>
      </c>
      <c r="G23" s="624"/>
      <c r="H23" s="637"/>
      <c r="I23" s="94"/>
      <c r="J23" s="617"/>
      <c r="K23" s="94"/>
      <c r="L23" s="94"/>
      <c r="M23" s="616"/>
      <c r="N23" s="423"/>
      <c r="O23" s="456"/>
      <c r="P23" s="456"/>
      <c r="Q23" s="456"/>
      <c r="R23" s="456"/>
      <c r="S23" s="456"/>
      <c r="T23" s="456">
        <v>1</v>
      </c>
      <c r="U23" s="389"/>
      <c r="V23" s="389"/>
      <c r="W23" s="389"/>
      <c r="X23" s="613"/>
      <c r="Y23" s="158"/>
    </row>
    <row r="24" spans="1:25" s="219" customFormat="1" ht="35.1" customHeight="1">
      <c r="A24" s="399">
        <v>9</v>
      </c>
      <c r="B24" s="400" t="s">
        <v>78</v>
      </c>
      <c r="C24" s="473" t="s">
        <v>58</v>
      </c>
      <c r="D24" s="403" t="s">
        <v>1261</v>
      </c>
      <c r="E24" s="473">
        <v>1</v>
      </c>
      <c r="F24" s="474" t="s">
        <v>79</v>
      </c>
      <c r="G24" s="426" t="s">
        <v>1245</v>
      </c>
      <c r="H24" s="477" t="s">
        <v>1248</v>
      </c>
      <c r="I24" s="94"/>
      <c r="J24" s="398">
        <v>105.36</v>
      </c>
      <c r="K24" s="94"/>
      <c r="L24" s="94"/>
      <c r="M24" s="397" t="s">
        <v>206</v>
      </c>
      <c r="N24" s="423"/>
      <c r="O24" s="456"/>
      <c r="P24" s="456"/>
      <c r="Q24" s="456"/>
      <c r="R24" s="456"/>
      <c r="S24" s="456">
        <v>1</v>
      </c>
      <c r="T24" s="389"/>
      <c r="U24" s="389"/>
      <c r="V24" s="389"/>
      <c r="W24" s="389"/>
      <c r="X24" s="423">
        <v>44.79</v>
      </c>
      <c r="Y24" s="158"/>
    </row>
    <row r="25" spans="1:25" s="219" customFormat="1" ht="35.1" customHeight="1">
      <c r="A25" s="399">
        <v>10</v>
      </c>
      <c r="B25" s="400" t="s">
        <v>80</v>
      </c>
      <c r="C25" s="473" t="s">
        <v>58</v>
      </c>
      <c r="D25" s="403" t="s">
        <v>1262</v>
      </c>
      <c r="E25" s="473">
        <v>1</v>
      </c>
      <c r="F25" s="474" t="s">
        <v>81</v>
      </c>
      <c r="G25" s="426" t="s">
        <v>1249</v>
      </c>
      <c r="H25" s="477" t="s">
        <v>1250</v>
      </c>
      <c r="I25" s="94"/>
      <c r="J25" s="398">
        <v>104.52</v>
      </c>
      <c r="K25" s="94"/>
      <c r="L25" s="94"/>
      <c r="M25" s="397" t="s">
        <v>206</v>
      </c>
      <c r="N25" s="423">
        <v>1</v>
      </c>
      <c r="O25" s="389"/>
      <c r="P25" s="389"/>
      <c r="Q25" s="389"/>
      <c r="R25" s="389"/>
      <c r="S25" s="389"/>
      <c r="T25" s="389"/>
      <c r="U25" s="389"/>
      <c r="V25" s="389"/>
      <c r="W25" s="389"/>
      <c r="X25" s="94"/>
      <c r="Y25" s="158" t="s">
        <v>1772</v>
      </c>
    </row>
    <row r="26" spans="1:25" s="219" customFormat="1" ht="35.1" customHeight="1">
      <c r="A26" s="618">
        <v>11</v>
      </c>
      <c r="B26" s="619" t="s">
        <v>82</v>
      </c>
      <c r="C26" s="620" t="s">
        <v>58</v>
      </c>
      <c r="D26" s="632" t="s">
        <v>1263</v>
      </c>
      <c r="E26" s="473">
        <v>1</v>
      </c>
      <c r="F26" s="474" t="s">
        <v>83</v>
      </c>
      <c r="G26" s="623" t="s">
        <v>1326</v>
      </c>
      <c r="H26" s="407" t="s">
        <v>1336</v>
      </c>
      <c r="I26" s="94"/>
      <c r="J26" s="617">
        <v>210.57</v>
      </c>
      <c r="K26" s="94"/>
      <c r="L26" s="94"/>
      <c r="M26" s="616" t="s">
        <v>206</v>
      </c>
      <c r="N26" s="423">
        <v>1</v>
      </c>
      <c r="O26" s="389"/>
      <c r="P26" s="389"/>
      <c r="Q26" s="389"/>
      <c r="R26" s="389"/>
      <c r="S26" s="389"/>
      <c r="T26" s="389"/>
      <c r="U26" s="389"/>
      <c r="V26" s="389"/>
      <c r="W26" s="389"/>
      <c r="X26" s="94"/>
      <c r="Y26" s="158" t="s">
        <v>1772</v>
      </c>
    </row>
    <row r="27" spans="1:25" s="219" customFormat="1" ht="35.1" customHeight="1">
      <c r="A27" s="618"/>
      <c r="B27" s="619"/>
      <c r="C27" s="620"/>
      <c r="D27" s="634"/>
      <c r="E27" s="473">
        <v>2</v>
      </c>
      <c r="F27" s="474" t="s">
        <v>84</v>
      </c>
      <c r="G27" s="624"/>
      <c r="H27" s="408"/>
      <c r="I27" s="94"/>
      <c r="J27" s="617"/>
      <c r="K27" s="94"/>
      <c r="L27" s="94"/>
      <c r="M27" s="616"/>
      <c r="N27" s="423"/>
      <c r="O27" s="456"/>
      <c r="P27" s="456"/>
      <c r="Q27" s="456"/>
      <c r="R27" s="456"/>
      <c r="S27" s="456"/>
      <c r="T27" s="456">
        <v>1</v>
      </c>
      <c r="U27" s="389"/>
      <c r="V27" s="389"/>
      <c r="W27" s="389"/>
      <c r="X27" s="94"/>
      <c r="Y27" s="158" t="s">
        <v>1846</v>
      </c>
    </row>
    <row r="28" spans="1:25" s="219" customFormat="1" ht="35.1" customHeight="1">
      <c r="A28" s="618">
        <v>12</v>
      </c>
      <c r="B28" s="619" t="s">
        <v>85</v>
      </c>
      <c r="C28" s="620" t="s">
        <v>58</v>
      </c>
      <c r="D28" s="632" t="s">
        <v>1264</v>
      </c>
      <c r="E28" s="473">
        <v>1</v>
      </c>
      <c r="F28" s="474" t="s">
        <v>86</v>
      </c>
      <c r="G28" s="623" t="s">
        <v>1327</v>
      </c>
      <c r="H28" s="407" t="s">
        <v>1337</v>
      </c>
      <c r="I28" s="94"/>
      <c r="J28" s="617">
        <v>210.42</v>
      </c>
      <c r="K28" s="94"/>
      <c r="L28" s="94"/>
      <c r="M28" s="616" t="s">
        <v>206</v>
      </c>
      <c r="N28" s="423"/>
      <c r="O28" s="456"/>
      <c r="P28" s="456"/>
      <c r="Q28" s="456"/>
      <c r="R28" s="456"/>
      <c r="S28" s="456">
        <v>1</v>
      </c>
      <c r="T28" s="389"/>
      <c r="U28" s="389"/>
      <c r="V28" s="389"/>
      <c r="W28" s="389"/>
      <c r="X28" s="611">
        <v>51.97</v>
      </c>
      <c r="Y28" s="159" t="s">
        <v>1846</v>
      </c>
    </row>
    <row r="29" spans="1:25" s="219" customFormat="1" ht="35.1" customHeight="1">
      <c r="A29" s="618"/>
      <c r="B29" s="619"/>
      <c r="C29" s="620"/>
      <c r="D29" s="634"/>
      <c r="E29" s="473">
        <v>2</v>
      </c>
      <c r="F29" s="474" t="s">
        <v>87</v>
      </c>
      <c r="G29" s="624"/>
      <c r="H29" s="408"/>
      <c r="I29" s="94"/>
      <c r="J29" s="617"/>
      <c r="K29" s="94"/>
      <c r="L29" s="94"/>
      <c r="M29" s="616"/>
      <c r="N29" s="423"/>
      <c r="O29" s="456"/>
      <c r="P29" s="456"/>
      <c r="Q29" s="456">
        <v>1</v>
      </c>
      <c r="R29" s="389"/>
      <c r="S29" s="389"/>
      <c r="T29" s="389"/>
      <c r="U29" s="389"/>
      <c r="V29" s="389"/>
      <c r="W29" s="389"/>
      <c r="X29" s="613"/>
      <c r="Y29" s="159" t="s">
        <v>1846</v>
      </c>
    </row>
    <row r="30" spans="1:25" s="219" customFormat="1" ht="35.1" customHeight="1">
      <c r="A30" s="618">
        <v>13</v>
      </c>
      <c r="B30" s="619" t="s">
        <v>88</v>
      </c>
      <c r="C30" s="620" t="s">
        <v>58</v>
      </c>
      <c r="D30" s="632" t="s">
        <v>1265</v>
      </c>
      <c r="E30" s="473">
        <v>1</v>
      </c>
      <c r="F30" s="474" t="s">
        <v>89</v>
      </c>
      <c r="G30" s="623" t="s">
        <v>1328</v>
      </c>
      <c r="H30" s="407" t="s">
        <v>1338</v>
      </c>
      <c r="I30" s="94"/>
      <c r="J30" s="617">
        <v>209.96</v>
      </c>
      <c r="K30" s="94"/>
      <c r="L30" s="94"/>
      <c r="M30" s="616" t="s">
        <v>206</v>
      </c>
      <c r="N30" s="423"/>
      <c r="O30" s="456"/>
      <c r="P30" s="456"/>
      <c r="Q30" s="456">
        <v>1</v>
      </c>
      <c r="R30" s="389"/>
      <c r="S30" s="389"/>
      <c r="T30" s="389"/>
      <c r="U30" s="389"/>
      <c r="V30" s="389"/>
      <c r="W30" s="389"/>
      <c r="X30" s="611">
        <v>31.06</v>
      </c>
      <c r="Y30" s="159" t="s">
        <v>1847</v>
      </c>
    </row>
    <row r="31" spans="1:25" s="219" customFormat="1" ht="35.1" customHeight="1">
      <c r="A31" s="618"/>
      <c r="B31" s="619"/>
      <c r="C31" s="620"/>
      <c r="D31" s="634"/>
      <c r="E31" s="473">
        <v>2</v>
      </c>
      <c r="F31" s="474" t="s">
        <v>90</v>
      </c>
      <c r="G31" s="624"/>
      <c r="H31" s="408"/>
      <c r="I31" s="94"/>
      <c r="J31" s="617"/>
      <c r="K31" s="94"/>
      <c r="L31" s="94"/>
      <c r="M31" s="616"/>
      <c r="N31" s="423"/>
      <c r="O31" s="456"/>
      <c r="P31" s="456"/>
      <c r="Q31" s="456">
        <v>1</v>
      </c>
      <c r="R31" s="389"/>
      <c r="S31" s="389"/>
      <c r="T31" s="389"/>
      <c r="U31" s="389"/>
      <c r="V31" s="389"/>
      <c r="W31" s="389"/>
      <c r="X31" s="613"/>
      <c r="Y31" s="159" t="s">
        <v>1848</v>
      </c>
    </row>
    <row r="32" spans="1:25" s="219" customFormat="1" ht="35.1" customHeight="1">
      <c r="A32" s="618">
        <v>14</v>
      </c>
      <c r="B32" s="619" t="s">
        <v>91</v>
      </c>
      <c r="C32" s="620" t="s">
        <v>58</v>
      </c>
      <c r="D32" s="632" t="s">
        <v>1266</v>
      </c>
      <c r="E32" s="473">
        <v>1</v>
      </c>
      <c r="F32" s="474" t="s">
        <v>92</v>
      </c>
      <c r="G32" s="623" t="s">
        <v>1329</v>
      </c>
      <c r="H32" s="404" t="s">
        <v>1339</v>
      </c>
      <c r="I32" s="94"/>
      <c r="J32" s="617">
        <v>521.30999999999995</v>
      </c>
      <c r="K32" s="94"/>
      <c r="L32" s="94"/>
      <c r="M32" s="616" t="s">
        <v>206</v>
      </c>
      <c r="N32" s="423">
        <v>1</v>
      </c>
      <c r="O32" s="389"/>
      <c r="P32" s="389"/>
      <c r="Q32" s="389"/>
      <c r="R32" s="389"/>
      <c r="S32" s="389"/>
      <c r="T32" s="389"/>
      <c r="U32" s="389"/>
      <c r="V32" s="389"/>
      <c r="W32" s="389"/>
      <c r="X32" s="611">
        <v>52.38</v>
      </c>
      <c r="Y32" s="419"/>
    </row>
    <row r="33" spans="1:25" s="219" customFormat="1" ht="35.1" customHeight="1">
      <c r="A33" s="618"/>
      <c r="B33" s="619"/>
      <c r="C33" s="620"/>
      <c r="D33" s="633"/>
      <c r="E33" s="473">
        <v>2</v>
      </c>
      <c r="F33" s="474" t="s">
        <v>93</v>
      </c>
      <c r="G33" s="626"/>
      <c r="H33" s="405"/>
      <c r="I33" s="94"/>
      <c r="J33" s="617"/>
      <c r="K33" s="94"/>
      <c r="L33" s="94"/>
      <c r="M33" s="616"/>
      <c r="N33" s="423"/>
      <c r="O33" s="456"/>
      <c r="P33" s="456"/>
      <c r="Q33" s="456"/>
      <c r="R33" s="456"/>
      <c r="S33" s="456">
        <v>1</v>
      </c>
      <c r="T33" s="389"/>
      <c r="U33" s="389"/>
      <c r="V33" s="389"/>
      <c r="W33" s="389"/>
      <c r="X33" s="612"/>
      <c r="Y33" s="419"/>
    </row>
    <row r="34" spans="1:25" s="219" customFormat="1" ht="35.1" customHeight="1">
      <c r="A34" s="618"/>
      <c r="B34" s="619"/>
      <c r="C34" s="620"/>
      <c r="D34" s="633"/>
      <c r="E34" s="473">
        <v>3</v>
      </c>
      <c r="F34" s="474" t="s">
        <v>94</v>
      </c>
      <c r="G34" s="626"/>
      <c r="H34" s="405"/>
      <c r="I34" s="94"/>
      <c r="J34" s="617"/>
      <c r="K34" s="94"/>
      <c r="L34" s="94"/>
      <c r="M34" s="616"/>
      <c r="N34" s="423"/>
      <c r="O34" s="456"/>
      <c r="P34" s="456"/>
      <c r="Q34" s="456"/>
      <c r="R34" s="456"/>
      <c r="S34" s="456">
        <v>1</v>
      </c>
      <c r="T34" s="389"/>
      <c r="U34" s="389"/>
      <c r="V34" s="389"/>
      <c r="W34" s="389"/>
      <c r="X34" s="612"/>
      <c r="Y34" s="419"/>
    </row>
    <row r="35" spans="1:25" s="219" customFormat="1" ht="35.1" customHeight="1">
      <c r="A35" s="618"/>
      <c r="B35" s="619"/>
      <c r="C35" s="620"/>
      <c r="D35" s="633"/>
      <c r="E35" s="473">
        <v>4</v>
      </c>
      <c r="F35" s="474" t="s">
        <v>95</v>
      </c>
      <c r="G35" s="626"/>
      <c r="H35" s="405"/>
      <c r="I35" s="94"/>
      <c r="J35" s="617"/>
      <c r="K35" s="94"/>
      <c r="L35" s="94"/>
      <c r="M35" s="616"/>
      <c r="N35" s="423">
        <v>1</v>
      </c>
      <c r="O35" s="389"/>
      <c r="P35" s="389"/>
      <c r="Q35" s="389"/>
      <c r="R35" s="389"/>
      <c r="S35" s="389"/>
      <c r="T35" s="389"/>
      <c r="U35" s="389"/>
      <c r="V35" s="389"/>
      <c r="W35" s="389"/>
      <c r="X35" s="612"/>
      <c r="Y35" s="419" t="s">
        <v>1849</v>
      </c>
    </row>
    <row r="36" spans="1:25" s="219" customFormat="1" ht="35.1" customHeight="1">
      <c r="A36" s="618"/>
      <c r="B36" s="619"/>
      <c r="C36" s="620"/>
      <c r="D36" s="634"/>
      <c r="E36" s="473">
        <v>5</v>
      </c>
      <c r="F36" s="474" t="s">
        <v>96</v>
      </c>
      <c r="G36" s="624"/>
      <c r="H36" s="406"/>
      <c r="I36" s="94"/>
      <c r="J36" s="617"/>
      <c r="K36" s="94"/>
      <c r="L36" s="94"/>
      <c r="M36" s="616"/>
      <c r="N36" s="423"/>
      <c r="O36" s="456"/>
      <c r="P36" s="456"/>
      <c r="Q36" s="456">
        <v>1</v>
      </c>
      <c r="R36" s="389"/>
      <c r="S36" s="389"/>
      <c r="T36" s="389"/>
      <c r="U36" s="389"/>
      <c r="V36" s="389"/>
      <c r="W36" s="389"/>
      <c r="X36" s="613"/>
      <c r="Y36" s="419"/>
    </row>
    <row r="37" spans="1:25" s="219" customFormat="1" ht="35.1" customHeight="1">
      <c r="A37" s="399">
        <v>15</v>
      </c>
      <c r="B37" s="400" t="s">
        <v>97</v>
      </c>
      <c r="C37" s="473" t="s">
        <v>98</v>
      </c>
      <c r="D37" s="82" t="s">
        <v>1267</v>
      </c>
      <c r="E37" s="473">
        <v>1</v>
      </c>
      <c r="F37" s="474" t="s">
        <v>99</v>
      </c>
      <c r="G37" s="426" t="s">
        <v>1330</v>
      </c>
      <c r="H37" s="477" t="s">
        <v>1340</v>
      </c>
      <c r="I37" s="94"/>
      <c r="J37" s="398">
        <v>103.58</v>
      </c>
      <c r="K37" s="94"/>
      <c r="L37" s="94"/>
      <c r="M37" s="397" t="s">
        <v>206</v>
      </c>
      <c r="N37" s="423"/>
      <c r="O37" s="456"/>
      <c r="P37" s="456"/>
      <c r="Q37" s="456"/>
      <c r="R37" s="456">
        <v>1</v>
      </c>
      <c r="S37" s="389"/>
      <c r="T37" s="389"/>
      <c r="U37" s="389"/>
      <c r="V37" s="389"/>
      <c r="W37" s="389"/>
      <c r="X37" s="423">
        <v>30.85</v>
      </c>
      <c r="Y37" s="419"/>
    </row>
    <row r="38" spans="1:25" s="219" customFormat="1" ht="35.1" customHeight="1">
      <c r="A38" s="618">
        <v>16</v>
      </c>
      <c r="B38" s="619" t="s">
        <v>100</v>
      </c>
      <c r="C38" s="620" t="s">
        <v>98</v>
      </c>
      <c r="D38" s="621" t="s">
        <v>1268</v>
      </c>
      <c r="E38" s="473">
        <v>1</v>
      </c>
      <c r="F38" s="474" t="s">
        <v>101</v>
      </c>
      <c r="G38" s="623" t="s">
        <v>1331</v>
      </c>
      <c r="H38" s="407" t="s">
        <v>1341</v>
      </c>
      <c r="I38" s="94"/>
      <c r="J38" s="617">
        <v>208.81</v>
      </c>
      <c r="K38" s="94"/>
      <c r="L38" s="94"/>
      <c r="M38" s="616" t="s">
        <v>206</v>
      </c>
      <c r="N38" s="423"/>
      <c r="O38" s="456"/>
      <c r="P38" s="456"/>
      <c r="Q38" s="456">
        <v>1</v>
      </c>
      <c r="R38" s="389"/>
      <c r="S38" s="389"/>
      <c r="T38" s="389"/>
      <c r="U38" s="389"/>
      <c r="V38" s="389"/>
      <c r="W38" s="389"/>
      <c r="X38" s="614">
        <v>42.8</v>
      </c>
      <c r="Y38" s="419"/>
    </row>
    <row r="39" spans="1:25" s="219" customFormat="1" ht="35.1" customHeight="1">
      <c r="A39" s="618"/>
      <c r="B39" s="619"/>
      <c r="C39" s="620"/>
      <c r="D39" s="622"/>
      <c r="E39" s="473">
        <v>2</v>
      </c>
      <c r="F39" s="474" t="s">
        <v>102</v>
      </c>
      <c r="G39" s="624"/>
      <c r="H39" s="408"/>
      <c r="I39" s="94"/>
      <c r="J39" s="617"/>
      <c r="K39" s="94"/>
      <c r="L39" s="94"/>
      <c r="M39" s="616"/>
      <c r="N39" s="423">
        <v>1</v>
      </c>
      <c r="O39" s="478"/>
      <c r="P39" s="478"/>
      <c r="Q39" s="389"/>
      <c r="R39" s="389"/>
      <c r="S39" s="389"/>
      <c r="T39" s="389"/>
      <c r="U39" s="389"/>
      <c r="V39" s="389"/>
      <c r="W39" s="389"/>
      <c r="X39" s="615"/>
      <c r="Y39" s="419" t="s">
        <v>1851</v>
      </c>
    </row>
    <row r="40" spans="1:25" s="219" customFormat="1" ht="35.1" customHeight="1">
      <c r="A40" s="618">
        <v>17</v>
      </c>
      <c r="B40" s="619" t="s">
        <v>103</v>
      </c>
      <c r="C40" s="620" t="s">
        <v>98</v>
      </c>
      <c r="D40" s="621" t="s">
        <v>1269</v>
      </c>
      <c r="E40" s="473">
        <v>1</v>
      </c>
      <c r="F40" s="474" t="s">
        <v>104</v>
      </c>
      <c r="G40" s="630" t="s">
        <v>1332</v>
      </c>
      <c r="H40" s="407" t="s">
        <v>1342</v>
      </c>
      <c r="I40" s="94"/>
      <c r="J40" s="617">
        <v>210.14</v>
      </c>
      <c r="K40" s="94"/>
      <c r="L40" s="94"/>
      <c r="M40" s="616" t="s">
        <v>206</v>
      </c>
      <c r="N40" s="423"/>
      <c r="O40" s="456"/>
      <c r="P40" s="456"/>
      <c r="Q40" s="456">
        <v>1</v>
      </c>
      <c r="R40" s="389"/>
      <c r="S40" s="389"/>
      <c r="T40" s="389"/>
      <c r="U40" s="389"/>
      <c r="V40" s="389"/>
      <c r="W40" s="389"/>
      <c r="X40" s="611">
        <v>16.52</v>
      </c>
      <c r="Y40" s="419" t="s">
        <v>1850</v>
      </c>
    </row>
    <row r="41" spans="1:25" s="219" customFormat="1" ht="35.1" customHeight="1">
      <c r="A41" s="618"/>
      <c r="B41" s="619"/>
      <c r="C41" s="620"/>
      <c r="D41" s="622"/>
      <c r="E41" s="473">
        <v>2</v>
      </c>
      <c r="F41" s="474" t="s">
        <v>105</v>
      </c>
      <c r="G41" s="631"/>
      <c r="H41" s="408"/>
      <c r="I41" s="94"/>
      <c r="J41" s="617"/>
      <c r="K41" s="94"/>
      <c r="L41" s="94"/>
      <c r="M41" s="616"/>
      <c r="N41" s="423"/>
      <c r="O41" s="456"/>
      <c r="P41" s="456">
        <v>1</v>
      </c>
      <c r="Q41" s="389"/>
      <c r="R41" s="389"/>
      <c r="S41" s="389"/>
      <c r="T41" s="389"/>
      <c r="U41" s="389"/>
      <c r="V41" s="389"/>
      <c r="W41" s="389"/>
      <c r="X41" s="613"/>
      <c r="Y41" s="419" t="s">
        <v>1852</v>
      </c>
    </row>
    <row r="42" spans="1:25" s="219" customFormat="1" ht="35.1" customHeight="1">
      <c r="A42" s="450">
        <v>18</v>
      </c>
      <c r="B42" s="58" t="s">
        <v>106</v>
      </c>
      <c r="C42" s="453" t="s">
        <v>98</v>
      </c>
      <c r="D42" s="82" t="s">
        <v>1270</v>
      </c>
      <c r="E42" s="453">
        <v>1</v>
      </c>
      <c r="F42" s="479" t="s">
        <v>107</v>
      </c>
      <c r="G42" s="426" t="s">
        <v>1333</v>
      </c>
      <c r="H42" s="407" t="s">
        <v>1343</v>
      </c>
      <c r="I42" s="423"/>
      <c r="J42" s="439">
        <v>104.91</v>
      </c>
      <c r="K42" s="94"/>
      <c r="L42" s="94"/>
      <c r="M42" s="417" t="s">
        <v>206</v>
      </c>
      <c r="N42" s="423"/>
      <c r="O42" s="456"/>
      <c r="P42" s="456">
        <v>1</v>
      </c>
      <c r="Q42" s="389"/>
      <c r="R42" s="389"/>
      <c r="S42" s="389"/>
      <c r="T42" s="389"/>
      <c r="U42" s="389"/>
      <c r="V42" s="389"/>
      <c r="W42" s="389"/>
      <c r="X42" s="94"/>
      <c r="Y42" s="419" t="s">
        <v>1852</v>
      </c>
    </row>
    <row r="43" spans="1:25" s="219" customFormat="1" ht="35.1" customHeight="1">
      <c r="A43" s="399">
        <v>19</v>
      </c>
      <c r="B43" s="400" t="s">
        <v>108</v>
      </c>
      <c r="C43" s="473" t="s">
        <v>98</v>
      </c>
      <c r="D43" s="82" t="s">
        <v>1271</v>
      </c>
      <c r="E43" s="473">
        <v>1</v>
      </c>
      <c r="F43" s="474" t="s">
        <v>109</v>
      </c>
      <c r="G43" s="426" t="s">
        <v>1333</v>
      </c>
      <c r="H43" s="477" t="s">
        <v>1343</v>
      </c>
      <c r="I43" s="94"/>
      <c r="J43" s="398">
        <v>104.55</v>
      </c>
      <c r="K43" s="94"/>
      <c r="L43" s="94"/>
      <c r="M43" s="397" t="s">
        <v>206</v>
      </c>
      <c r="N43" s="423"/>
      <c r="O43" s="456"/>
      <c r="P43" s="456"/>
      <c r="Q43" s="456"/>
      <c r="R43" s="456">
        <v>1</v>
      </c>
      <c r="S43" s="389"/>
      <c r="T43" s="389"/>
      <c r="U43" s="389"/>
      <c r="V43" s="389"/>
      <c r="W43" s="389"/>
      <c r="X43" s="423">
        <v>33.07</v>
      </c>
      <c r="Y43" s="419"/>
    </row>
    <row r="44" spans="1:25" s="219" customFormat="1" ht="35.1" customHeight="1">
      <c r="A44" s="618">
        <v>20</v>
      </c>
      <c r="B44" s="619" t="s">
        <v>110</v>
      </c>
      <c r="C44" s="620" t="s">
        <v>98</v>
      </c>
      <c r="D44" s="621" t="s">
        <v>1272</v>
      </c>
      <c r="E44" s="473">
        <v>1</v>
      </c>
      <c r="F44" s="474" t="s">
        <v>111</v>
      </c>
      <c r="G44" s="623" t="s">
        <v>1334</v>
      </c>
      <c r="H44" s="627" t="s">
        <v>1344</v>
      </c>
      <c r="I44" s="94"/>
      <c r="J44" s="617">
        <v>309.13</v>
      </c>
      <c r="K44" s="94"/>
      <c r="L44" s="94"/>
      <c r="M44" s="616" t="s">
        <v>206</v>
      </c>
      <c r="N44" s="423">
        <v>1</v>
      </c>
      <c r="O44" s="478"/>
      <c r="P44" s="389"/>
      <c r="Q44" s="389"/>
      <c r="R44" s="389"/>
      <c r="S44" s="389"/>
      <c r="T44" s="389"/>
      <c r="U44" s="389"/>
      <c r="V44" s="389"/>
      <c r="W44" s="389"/>
      <c r="X44" s="611">
        <v>61.59</v>
      </c>
      <c r="Y44" s="419" t="s">
        <v>1853</v>
      </c>
    </row>
    <row r="45" spans="1:25" s="219" customFormat="1" ht="35.1" customHeight="1">
      <c r="A45" s="618"/>
      <c r="B45" s="619"/>
      <c r="C45" s="620"/>
      <c r="D45" s="625"/>
      <c r="E45" s="473">
        <v>2</v>
      </c>
      <c r="F45" s="474" t="s">
        <v>112</v>
      </c>
      <c r="G45" s="626"/>
      <c r="H45" s="628"/>
      <c r="I45" s="94"/>
      <c r="J45" s="617"/>
      <c r="K45" s="94"/>
      <c r="L45" s="94"/>
      <c r="M45" s="616"/>
      <c r="N45" s="423"/>
      <c r="O45" s="456"/>
      <c r="P45" s="456"/>
      <c r="Q45" s="456"/>
      <c r="R45" s="456">
        <v>1</v>
      </c>
      <c r="S45" s="389"/>
      <c r="T45" s="389"/>
      <c r="U45" s="389"/>
      <c r="V45" s="389"/>
      <c r="W45" s="389"/>
      <c r="X45" s="612"/>
      <c r="Y45" s="419"/>
    </row>
    <row r="46" spans="1:25" s="219" customFormat="1" ht="35.1" customHeight="1">
      <c r="A46" s="618"/>
      <c r="B46" s="619"/>
      <c r="C46" s="620"/>
      <c r="D46" s="622"/>
      <c r="E46" s="473">
        <v>3</v>
      </c>
      <c r="F46" s="474" t="s">
        <v>113</v>
      </c>
      <c r="G46" s="624"/>
      <c r="H46" s="629"/>
      <c r="I46" s="94"/>
      <c r="J46" s="617"/>
      <c r="K46" s="94"/>
      <c r="L46" s="94"/>
      <c r="M46" s="616"/>
      <c r="N46" s="423"/>
      <c r="O46" s="456"/>
      <c r="P46" s="456"/>
      <c r="Q46" s="456">
        <v>1</v>
      </c>
      <c r="R46" s="389"/>
      <c r="S46" s="389"/>
      <c r="T46" s="389"/>
      <c r="U46" s="389"/>
      <c r="V46" s="389"/>
      <c r="W46" s="389"/>
      <c r="X46" s="613"/>
      <c r="Y46" s="419" t="s">
        <v>1854</v>
      </c>
    </row>
    <row r="47" spans="1:25" s="219" customFormat="1" ht="35.1" customHeight="1">
      <c r="A47" s="618">
        <v>21</v>
      </c>
      <c r="B47" s="619" t="s">
        <v>114</v>
      </c>
      <c r="C47" s="620" t="s">
        <v>98</v>
      </c>
      <c r="D47" s="621" t="s">
        <v>1273</v>
      </c>
      <c r="E47" s="473">
        <v>1</v>
      </c>
      <c r="F47" s="474" t="s">
        <v>115</v>
      </c>
      <c r="G47" s="623" t="s">
        <v>1346</v>
      </c>
      <c r="H47" s="480" t="s">
        <v>1345</v>
      </c>
      <c r="I47" s="94"/>
      <c r="J47" s="617">
        <v>208.58</v>
      </c>
      <c r="K47" s="94"/>
      <c r="L47" s="94"/>
      <c r="M47" s="616" t="s">
        <v>206</v>
      </c>
      <c r="N47" s="423"/>
      <c r="O47" s="456"/>
      <c r="P47" s="456"/>
      <c r="Q47" s="456"/>
      <c r="R47" s="456">
        <v>1</v>
      </c>
      <c r="S47" s="389"/>
      <c r="T47" s="389"/>
      <c r="U47" s="389"/>
      <c r="V47" s="389"/>
      <c r="W47" s="389"/>
      <c r="X47" s="611">
        <v>27.97</v>
      </c>
      <c r="Y47" s="419" t="s">
        <v>1855</v>
      </c>
    </row>
    <row r="48" spans="1:25" s="219" customFormat="1" ht="35.1" customHeight="1">
      <c r="A48" s="618"/>
      <c r="B48" s="619"/>
      <c r="C48" s="620"/>
      <c r="D48" s="622"/>
      <c r="E48" s="473">
        <v>2</v>
      </c>
      <c r="F48" s="474" t="s">
        <v>116</v>
      </c>
      <c r="G48" s="624"/>
      <c r="H48" s="481"/>
      <c r="I48" s="94"/>
      <c r="J48" s="617"/>
      <c r="K48" s="94"/>
      <c r="L48" s="94"/>
      <c r="M48" s="616"/>
      <c r="N48" s="423"/>
      <c r="O48" s="456"/>
      <c r="P48" s="456">
        <v>1</v>
      </c>
      <c r="Q48" s="389"/>
      <c r="R48" s="389"/>
      <c r="S48" s="389"/>
      <c r="T48" s="389"/>
      <c r="U48" s="389"/>
      <c r="V48" s="389"/>
      <c r="W48" s="389"/>
      <c r="X48" s="613"/>
      <c r="Y48" s="419" t="s">
        <v>1806</v>
      </c>
    </row>
    <row r="49" spans="1:25" s="219" customFormat="1" ht="35.1" customHeight="1">
      <c r="A49" s="618">
        <v>22</v>
      </c>
      <c r="B49" s="619" t="s">
        <v>117</v>
      </c>
      <c r="C49" s="620" t="s">
        <v>98</v>
      </c>
      <c r="D49" s="621" t="s">
        <v>1274</v>
      </c>
      <c r="E49" s="473">
        <v>1</v>
      </c>
      <c r="F49" s="474" t="s">
        <v>118</v>
      </c>
      <c r="G49" s="623" t="s">
        <v>1347</v>
      </c>
      <c r="H49" s="480" t="s">
        <v>1348</v>
      </c>
      <c r="I49" s="94"/>
      <c r="J49" s="617">
        <v>209.45</v>
      </c>
      <c r="K49" s="94"/>
      <c r="L49" s="94"/>
      <c r="M49" s="616" t="s">
        <v>206</v>
      </c>
      <c r="N49" s="423"/>
      <c r="O49" s="456"/>
      <c r="P49" s="456"/>
      <c r="Q49" s="456"/>
      <c r="R49" s="456">
        <v>1</v>
      </c>
      <c r="S49" s="389"/>
      <c r="T49" s="389"/>
      <c r="U49" s="389"/>
      <c r="V49" s="389"/>
      <c r="W49" s="389"/>
      <c r="X49" s="611">
        <v>50.41</v>
      </c>
      <c r="Y49" s="419"/>
    </row>
    <row r="50" spans="1:25" s="219" customFormat="1" ht="35.1" customHeight="1">
      <c r="A50" s="618"/>
      <c r="B50" s="619"/>
      <c r="C50" s="620"/>
      <c r="D50" s="622"/>
      <c r="E50" s="473">
        <v>2</v>
      </c>
      <c r="F50" s="474" t="s">
        <v>119</v>
      </c>
      <c r="G50" s="624"/>
      <c r="H50" s="481"/>
      <c r="I50" s="94"/>
      <c r="J50" s="617"/>
      <c r="K50" s="94"/>
      <c r="L50" s="94"/>
      <c r="M50" s="616"/>
      <c r="N50" s="423"/>
      <c r="O50" s="456"/>
      <c r="P50" s="456"/>
      <c r="Q50" s="456">
        <v>1</v>
      </c>
      <c r="R50" s="389"/>
      <c r="S50" s="389"/>
      <c r="T50" s="389"/>
      <c r="U50" s="389"/>
      <c r="V50" s="389"/>
      <c r="W50" s="389"/>
      <c r="X50" s="613"/>
      <c r="Y50" s="419" t="s">
        <v>1811</v>
      </c>
    </row>
    <row r="51" spans="1:25" s="219" customFormat="1" ht="35.1" customHeight="1">
      <c r="A51" s="618">
        <v>23</v>
      </c>
      <c r="B51" s="619" t="s">
        <v>120</v>
      </c>
      <c r="C51" s="620" t="s">
        <v>98</v>
      </c>
      <c r="D51" s="621" t="s">
        <v>1275</v>
      </c>
      <c r="E51" s="473">
        <v>1</v>
      </c>
      <c r="F51" s="474" t="s">
        <v>121</v>
      </c>
      <c r="G51" s="623" t="s">
        <v>1349</v>
      </c>
      <c r="H51" s="480" t="s">
        <v>1350</v>
      </c>
      <c r="I51" s="94"/>
      <c r="J51" s="617">
        <v>205.53</v>
      </c>
      <c r="K51" s="94"/>
      <c r="L51" s="94"/>
      <c r="M51" s="616" t="s">
        <v>206</v>
      </c>
      <c r="N51" s="423"/>
      <c r="O51" s="456"/>
      <c r="P51" s="456">
        <v>1</v>
      </c>
      <c r="Q51" s="389"/>
      <c r="R51" s="389"/>
      <c r="S51" s="389"/>
      <c r="T51" s="389"/>
      <c r="U51" s="389"/>
      <c r="V51" s="389"/>
      <c r="W51" s="389"/>
      <c r="X51" s="611">
        <v>34.520000000000003</v>
      </c>
      <c r="Y51" s="419" t="s">
        <v>1811</v>
      </c>
    </row>
    <row r="52" spans="1:25" s="219" customFormat="1" ht="35.1" customHeight="1">
      <c r="A52" s="618"/>
      <c r="B52" s="619"/>
      <c r="C52" s="620"/>
      <c r="D52" s="622"/>
      <c r="E52" s="473">
        <v>2</v>
      </c>
      <c r="F52" s="474" t="s">
        <v>122</v>
      </c>
      <c r="G52" s="624"/>
      <c r="H52" s="481"/>
      <c r="I52" s="94"/>
      <c r="J52" s="617"/>
      <c r="K52" s="94"/>
      <c r="L52" s="94"/>
      <c r="M52" s="616"/>
      <c r="N52" s="423"/>
      <c r="O52" s="456"/>
      <c r="P52" s="456"/>
      <c r="Q52" s="456"/>
      <c r="R52" s="456">
        <v>1</v>
      </c>
      <c r="S52" s="389"/>
      <c r="T52" s="389"/>
      <c r="U52" s="389"/>
      <c r="V52" s="389"/>
      <c r="W52" s="389"/>
      <c r="X52" s="613"/>
      <c r="Y52" s="419"/>
    </row>
    <row r="53" spans="1:25" s="219" customFormat="1" ht="35.1" customHeight="1">
      <c r="A53" s="415">
        <v>24</v>
      </c>
      <c r="B53" s="412" t="s">
        <v>1961</v>
      </c>
      <c r="C53" s="413" t="s">
        <v>53</v>
      </c>
      <c r="D53" s="414" t="s">
        <v>1962</v>
      </c>
      <c r="E53" s="413">
        <v>1</v>
      </c>
      <c r="F53" s="414" t="s">
        <v>1963</v>
      </c>
      <c r="G53" s="241" t="s">
        <v>1774</v>
      </c>
      <c r="J53" s="423">
        <v>107.4</v>
      </c>
      <c r="K53" s="94"/>
      <c r="L53" s="94"/>
      <c r="M53" s="423"/>
      <c r="N53" s="423"/>
      <c r="O53" s="94"/>
      <c r="P53" s="423"/>
      <c r="Q53" s="423"/>
      <c r="R53" s="423"/>
      <c r="S53" s="94"/>
      <c r="T53" s="94"/>
      <c r="U53" s="94"/>
      <c r="V53" s="94"/>
      <c r="W53" s="94"/>
      <c r="X53" s="94"/>
      <c r="Y53" s="482"/>
    </row>
    <row r="54" spans="1:25" s="219" customFormat="1" ht="35.1" customHeight="1">
      <c r="A54" s="416">
        <v>25</v>
      </c>
      <c r="B54" s="258" t="s">
        <v>1974</v>
      </c>
      <c r="C54" s="454" t="s">
        <v>1975</v>
      </c>
      <c r="D54" s="430" t="s">
        <v>1255</v>
      </c>
      <c r="E54" s="454">
        <v>1</v>
      </c>
      <c r="F54" s="418" t="s">
        <v>1976</v>
      </c>
      <c r="G54" s="485" t="s">
        <v>1977</v>
      </c>
      <c r="J54" s="396">
        <v>104.18</v>
      </c>
      <c r="K54" s="451"/>
      <c r="L54" s="451"/>
      <c r="M54" s="396"/>
      <c r="N54" s="396"/>
      <c r="O54" s="456"/>
      <c r="P54" s="456">
        <v>1</v>
      </c>
      <c r="Q54" s="396"/>
      <c r="R54" s="396"/>
      <c r="S54" s="451"/>
      <c r="T54" s="451"/>
      <c r="U54" s="451"/>
      <c r="V54" s="451"/>
      <c r="W54" s="451"/>
      <c r="X54" s="451"/>
      <c r="Y54" s="483"/>
    </row>
    <row r="55" spans="1:25" s="219" customFormat="1" ht="35.1" customHeight="1">
      <c r="A55" s="673">
        <v>26</v>
      </c>
      <c r="B55" s="667" t="s">
        <v>1978</v>
      </c>
      <c r="C55" s="668" t="s">
        <v>53</v>
      </c>
      <c r="D55" s="669" t="s">
        <v>1962</v>
      </c>
      <c r="E55" s="413">
        <v>1</v>
      </c>
      <c r="F55" s="84" t="s">
        <v>1979</v>
      </c>
      <c r="G55" s="670" t="s">
        <v>1980</v>
      </c>
      <c r="H55" s="94"/>
      <c r="I55" s="94"/>
      <c r="J55" s="611">
        <v>328.93</v>
      </c>
      <c r="K55" s="94"/>
      <c r="L55" s="94"/>
      <c r="M55" s="423"/>
      <c r="N55" s="423">
        <v>1</v>
      </c>
      <c r="O55" s="94"/>
      <c r="P55" s="423"/>
      <c r="Q55" s="423"/>
      <c r="R55" s="423"/>
      <c r="S55" s="94"/>
      <c r="T55" s="94"/>
      <c r="U55" s="94"/>
      <c r="V55" s="94"/>
      <c r="W55" s="94"/>
      <c r="X55" s="94"/>
      <c r="Y55" s="482"/>
    </row>
    <row r="56" spans="1:25" s="219" customFormat="1" ht="35.1" customHeight="1">
      <c r="A56" s="673"/>
      <c r="B56" s="667"/>
      <c r="C56" s="668"/>
      <c r="D56" s="669"/>
      <c r="E56" s="413">
        <v>2</v>
      </c>
      <c r="F56" s="84" t="s">
        <v>1981</v>
      </c>
      <c r="G56" s="671"/>
      <c r="H56" s="94"/>
      <c r="I56" s="94"/>
      <c r="J56" s="612"/>
      <c r="K56" s="94"/>
      <c r="L56" s="94"/>
      <c r="M56" s="423"/>
      <c r="N56" s="423">
        <v>1</v>
      </c>
      <c r="O56" s="94"/>
      <c r="P56" s="423"/>
      <c r="Q56" s="423"/>
      <c r="R56" s="423"/>
      <c r="S56" s="94"/>
      <c r="T56" s="94"/>
      <c r="U56" s="94"/>
      <c r="V56" s="94"/>
      <c r="W56" s="94"/>
      <c r="X56" s="94"/>
      <c r="Y56" s="482"/>
    </row>
    <row r="57" spans="1:25" s="219" customFormat="1" ht="35.1" customHeight="1">
      <c r="A57" s="673"/>
      <c r="B57" s="667"/>
      <c r="C57" s="668"/>
      <c r="D57" s="669"/>
      <c r="E57" s="413">
        <v>3</v>
      </c>
      <c r="F57" s="84" t="s">
        <v>1140</v>
      </c>
      <c r="G57" s="672"/>
      <c r="H57" s="94"/>
      <c r="I57" s="94"/>
      <c r="J57" s="613"/>
      <c r="K57" s="94"/>
      <c r="L57" s="94"/>
      <c r="M57" s="423"/>
      <c r="N57" s="423"/>
      <c r="O57" s="456"/>
      <c r="P57" s="456">
        <v>1</v>
      </c>
      <c r="Q57" s="423"/>
      <c r="R57" s="423"/>
      <c r="S57" s="94"/>
      <c r="T57" s="94"/>
      <c r="U57" s="94"/>
      <c r="V57" s="94"/>
      <c r="W57" s="94"/>
      <c r="X57" s="94"/>
      <c r="Y57" s="482"/>
    </row>
    <row r="58" spans="1:25" s="219" customFormat="1" ht="35.1" customHeight="1">
      <c r="A58" s="415">
        <v>27</v>
      </c>
      <c r="B58" s="412" t="s">
        <v>1982</v>
      </c>
      <c r="C58" s="413" t="s">
        <v>53</v>
      </c>
      <c r="D58" s="414" t="s">
        <v>1983</v>
      </c>
      <c r="E58" s="413">
        <v>1</v>
      </c>
      <c r="F58" s="83" t="s">
        <v>1984</v>
      </c>
      <c r="G58" s="486" t="s">
        <v>1774</v>
      </c>
      <c r="H58" s="94"/>
      <c r="I58" s="94"/>
      <c r="J58" s="424">
        <v>110.58</v>
      </c>
      <c r="K58" s="94"/>
      <c r="L58" s="94"/>
      <c r="M58" s="423"/>
      <c r="N58" s="423"/>
      <c r="O58" s="94"/>
      <c r="P58" s="423"/>
      <c r="Q58" s="423"/>
      <c r="R58" s="423"/>
      <c r="S58" s="94"/>
      <c r="T58" s="94"/>
      <c r="U58" s="94"/>
      <c r="V58" s="94"/>
      <c r="W58" s="94"/>
      <c r="X58" s="94"/>
      <c r="Y58" s="482"/>
    </row>
    <row r="59" spans="1:25" s="219" customFormat="1" ht="35.1" customHeight="1">
      <c r="A59" s="674">
        <v>28</v>
      </c>
      <c r="B59" s="667" t="s">
        <v>1985</v>
      </c>
      <c r="C59" s="668" t="s">
        <v>53</v>
      </c>
      <c r="D59" s="414" t="s">
        <v>1253</v>
      </c>
      <c r="E59" s="413">
        <v>1</v>
      </c>
      <c r="F59" s="83" t="s">
        <v>1986</v>
      </c>
      <c r="G59" s="670" t="s">
        <v>1987</v>
      </c>
      <c r="H59" s="94"/>
      <c r="I59" s="94"/>
      <c r="J59" s="611">
        <v>220.28</v>
      </c>
      <c r="K59" s="94"/>
      <c r="L59" s="94"/>
      <c r="M59" s="423"/>
      <c r="N59" s="423">
        <v>1</v>
      </c>
      <c r="O59" s="94"/>
      <c r="P59" s="423"/>
      <c r="Q59" s="423"/>
      <c r="R59" s="423"/>
      <c r="S59" s="94"/>
      <c r="T59" s="94"/>
      <c r="U59" s="94"/>
      <c r="V59" s="94"/>
      <c r="W59" s="94"/>
      <c r="X59" s="94"/>
      <c r="Y59" s="482"/>
    </row>
    <row r="60" spans="1:25" s="219" customFormat="1" ht="35.1" customHeight="1">
      <c r="A60" s="675"/>
      <c r="B60" s="667"/>
      <c r="C60" s="668"/>
      <c r="D60" s="414" t="s">
        <v>1988</v>
      </c>
      <c r="E60" s="413">
        <v>2</v>
      </c>
      <c r="F60" s="83" t="s">
        <v>1989</v>
      </c>
      <c r="G60" s="672"/>
      <c r="H60" s="94"/>
      <c r="I60" s="94"/>
      <c r="J60" s="613"/>
      <c r="K60" s="94"/>
      <c r="L60" s="94"/>
      <c r="M60" s="423"/>
      <c r="N60" s="448">
        <v>1</v>
      </c>
      <c r="O60" s="94"/>
      <c r="P60" s="423"/>
      <c r="Q60" s="423"/>
      <c r="R60" s="423"/>
      <c r="S60" s="94"/>
      <c r="T60" s="94"/>
      <c r="U60" s="94"/>
      <c r="V60" s="94"/>
      <c r="W60" s="94"/>
      <c r="X60" s="94"/>
      <c r="Y60" s="482"/>
    </row>
    <row r="61" spans="1:25" s="219" customFormat="1" ht="35.1" customHeight="1">
      <c r="A61" s="415">
        <v>29</v>
      </c>
      <c r="B61" s="412" t="s">
        <v>1990</v>
      </c>
      <c r="C61" s="413" t="s">
        <v>53</v>
      </c>
      <c r="D61" s="414" t="s">
        <v>1991</v>
      </c>
      <c r="E61" s="413">
        <v>1</v>
      </c>
      <c r="F61" s="83" t="s">
        <v>1992</v>
      </c>
      <c r="G61" s="487" t="s">
        <v>1993</v>
      </c>
      <c r="H61" s="94"/>
      <c r="I61" s="94"/>
      <c r="J61" s="423">
        <v>110.42</v>
      </c>
      <c r="K61" s="94"/>
      <c r="L61" s="94"/>
      <c r="M61" s="423"/>
      <c r="N61" s="423">
        <v>1</v>
      </c>
      <c r="O61" s="94"/>
      <c r="P61" s="423"/>
      <c r="Q61" s="423"/>
      <c r="R61" s="423"/>
      <c r="S61" s="94"/>
      <c r="T61" s="94"/>
      <c r="U61" s="94"/>
      <c r="V61" s="94"/>
      <c r="W61" s="94"/>
      <c r="X61" s="94"/>
      <c r="Y61" s="482"/>
    </row>
    <row r="62" spans="1:25">
      <c r="A62" s="307"/>
      <c r="B62" s="259" t="s">
        <v>208</v>
      </c>
      <c r="C62" s="197"/>
      <c r="D62" s="85"/>
      <c r="E62" s="79">
        <f>E8+E9+E11+E12+E15+E16+E21+E23+E24+E25+E27+E29+E31+E36+E37+E39+E41+E42+E43+E46+E48+E50+E52+E53+E54+E57+E58+E60+E61</f>
        <v>54</v>
      </c>
      <c r="F62" s="1"/>
      <c r="G62" s="133"/>
      <c r="H62" s="1"/>
      <c r="I62" s="1"/>
      <c r="J62" s="79">
        <f>SUM(J8:J52)</f>
        <v>4803.6399999999994</v>
      </c>
      <c r="K62" s="1"/>
      <c r="L62" s="1"/>
      <c r="M62" s="199"/>
      <c r="N62" s="78">
        <f>SUM(N8:N61)</f>
        <v>15</v>
      </c>
      <c r="O62" s="78">
        <f t="shared" ref="O62:X62" si="0">SUM(O8:O61)</f>
        <v>0</v>
      </c>
      <c r="P62" s="78">
        <f t="shared" si="0"/>
        <v>10</v>
      </c>
      <c r="Q62" s="78">
        <f t="shared" si="0"/>
        <v>11</v>
      </c>
      <c r="R62" s="78">
        <f t="shared" si="0"/>
        <v>6</v>
      </c>
      <c r="S62" s="78">
        <f t="shared" si="0"/>
        <v>7</v>
      </c>
      <c r="T62" s="78">
        <f t="shared" si="0"/>
        <v>3</v>
      </c>
      <c r="U62" s="78">
        <f t="shared" si="0"/>
        <v>0</v>
      </c>
      <c r="V62" s="78">
        <f t="shared" si="0"/>
        <v>0</v>
      </c>
      <c r="W62" s="78">
        <f t="shared" si="0"/>
        <v>0</v>
      </c>
      <c r="X62" s="78">
        <f t="shared" si="0"/>
        <v>685.8</v>
      </c>
      <c r="Y62" s="103"/>
    </row>
  </sheetData>
  <mergeCells count="156">
    <mergeCell ref="B55:B57"/>
    <mergeCell ref="C55:C57"/>
    <mergeCell ref="D55:D57"/>
    <mergeCell ref="G55:G57"/>
    <mergeCell ref="B59:B60"/>
    <mergeCell ref="C59:C60"/>
    <mergeCell ref="G59:G60"/>
    <mergeCell ref="A55:A57"/>
    <mergeCell ref="A59:A60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J55:J57"/>
    <mergeCell ref="J59:J6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8:X39"/>
    <mergeCell ref="X40:X41"/>
    <mergeCell ref="M49:M50"/>
    <mergeCell ref="J44:J46"/>
    <mergeCell ref="M44:M46"/>
    <mergeCell ref="M38:M39"/>
    <mergeCell ref="M30:M31"/>
    <mergeCell ref="M26:M27"/>
    <mergeCell ref="X32:X36"/>
  </mergeCells>
  <pageMargins left="0.118110236220472" right="0" top="0.118110236220472" bottom="0.15748031496063" header="0.118110236220472" footer="0.118110236220472"/>
  <pageSetup paperSize="9" scale="86" orientation="landscape" r:id="rId1"/>
  <headerFooter differentOddEven="1" scaleWithDoc="0" alignWithMargins="0">
    <firstFooter>&amp;C3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76"/>
  <sheetViews>
    <sheetView showGridLines="0" view="pageBreakPreview" zoomScale="87" zoomScaleSheetLayoutView="87" workbookViewId="0">
      <pane xSplit="1" ySplit="7" topLeftCell="B71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defaultRowHeight="15"/>
  <cols>
    <col min="1" max="1" width="3.85546875" customWidth="1"/>
    <col min="2" max="2" width="9.140625" style="37" customWidth="1"/>
    <col min="3" max="3" width="8.7109375" style="37" customWidth="1"/>
    <col min="4" max="4" width="11.140625" style="10" customWidth="1"/>
    <col min="5" max="5" width="4.140625" customWidth="1"/>
    <col min="6" max="6" width="28.140625" customWidth="1"/>
    <col min="7" max="7" width="25.7109375" style="135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5.140625" hidden="1" customWidth="1"/>
    <col min="13" max="13" width="9.42578125" style="12" customWidth="1"/>
    <col min="14" max="14" width="3.7109375" hidden="1" customWidth="1"/>
    <col min="15" max="15" width="4.7109375" customWidth="1"/>
    <col min="16" max="18" width="4.7109375" style="11" customWidth="1"/>
    <col min="19" max="23" width="4.7109375" customWidth="1"/>
    <col min="24" max="24" width="8.28515625" customWidth="1"/>
    <col min="25" max="25" width="13" style="104" customWidth="1"/>
  </cols>
  <sheetData>
    <row r="1" spans="1:25">
      <c r="A1" s="646" t="s">
        <v>18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8"/>
    </row>
    <row r="2" spans="1:25" ht="15" customHeight="1">
      <c r="A2" s="649" t="s">
        <v>1803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1"/>
    </row>
    <row r="3" spans="1:25">
      <c r="A3" s="652" t="s">
        <v>1876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4"/>
      <c r="X3" s="655" t="str">
        <f>Summary!V3</f>
        <v>Date:-31.01.2015</v>
      </c>
      <c r="Y3" s="656"/>
    </row>
    <row r="4" spans="1:25" s="12" customFormat="1" ht="34.5" customHeight="1">
      <c r="A4" s="657" t="s">
        <v>1901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9"/>
    </row>
    <row r="5" spans="1:25" ht="18" customHeight="1">
      <c r="A5" s="641" t="s">
        <v>0</v>
      </c>
      <c r="B5" s="662" t="s">
        <v>1</v>
      </c>
      <c r="C5" s="662" t="s">
        <v>2</v>
      </c>
      <c r="D5" s="662" t="s">
        <v>3</v>
      </c>
      <c r="E5" s="641" t="s">
        <v>0</v>
      </c>
      <c r="F5" s="641" t="s">
        <v>4</v>
      </c>
      <c r="G5" s="662" t="s">
        <v>5</v>
      </c>
      <c r="H5" s="642" t="s">
        <v>211</v>
      </c>
      <c r="I5" s="641" t="s">
        <v>209</v>
      </c>
      <c r="J5" s="642" t="s">
        <v>210</v>
      </c>
      <c r="K5" s="642" t="s">
        <v>31</v>
      </c>
      <c r="L5" s="641" t="s">
        <v>19</v>
      </c>
      <c r="M5" s="642" t="s">
        <v>32</v>
      </c>
      <c r="N5" s="645" t="s">
        <v>15</v>
      </c>
      <c r="O5" s="645"/>
      <c r="P5" s="645"/>
      <c r="Q5" s="645"/>
      <c r="R5" s="645"/>
      <c r="S5" s="645"/>
      <c r="T5" s="645"/>
      <c r="U5" s="645"/>
      <c r="V5" s="645"/>
      <c r="W5" s="645"/>
      <c r="X5" s="642" t="s">
        <v>20</v>
      </c>
      <c r="Y5" s="663" t="s">
        <v>13</v>
      </c>
    </row>
    <row r="6" spans="1:25" ht="29.25" customHeight="1">
      <c r="A6" s="641"/>
      <c r="B6" s="662"/>
      <c r="C6" s="662"/>
      <c r="D6" s="662"/>
      <c r="E6" s="641"/>
      <c r="F6" s="641"/>
      <c r="G6" s="662"/>
      <c r="H6" s="643"/>
      <c r="I6" s="641"/>
      <c r="J6" s="643"/>
      <c r="K6" s="643"/>
      <c r="L6" s="641"/>
      <c r="M6" s="643"/>
      <c r="N6" s="666" t="s">
        <v>6</v>
      </c>
      <c r="O6" s="645" t="s">
        <v>2379</v>
      </c>
      <c r="P6" s="641" t="s">
        <v>9</v>
      </c>
      <c r="Q6" s="641" t="s">
        <v>8</v>
      </c>
      <c r="R6" s="641" t="s">
        <v>16</v>
      </c>
      <c r="S6" s="641"/>
      <c r="T6" s="641" t="s">
        <v>17</v>
      </c>
      <c r="U6" s="641"/>
      <c r="V6" s="641" t="s">
        <v>12</v>
      </c>
      <c r="W6" s="641" t="s">
        <v>7</v>
      </c>
      <c r="X6" s="643"/>
      <c r="Y6" s="664"/>
    </row>
    <row r="7" spans="1:25" ht="44.25" customHeight="1">
      <c r="A7" s="641"/>
      <c r="B7" s="662"/>
      <c r="C7" s="662"/>
      <c r="D7" s="662"/>
      <c r="E7" s="641"/>
      <c r="F7" s="641"/>
      <c r="G7" s="662"/>
      <c r="H7" s="644"/>
      <c r="I7" s="641"/>
      <c r="J7" s="644"/>
      <c r="K7" s="644"/>
      <c r="L7" s="641"/>
      <c r="M7" s="644"/>
      <c r="N7" s="666"/>
      <c r="O7" s="645"/>
      <c r="P7" s="641"/>
      <c r="Q7" s="641"/>
      <c r="R7" s="409" t="s">
        <v>10</v>
      </c>
      <c r="S7" s="409" t="s">
        <v>11</v>
      </c>
      <c r="T7" s="409" t="s">
        <v>10</v>
      </c>
      <c r="U7" s="409" t="s">
        <v>11</v>
      </c>
      <c r="V7" s="641"/>
      <c r="W7" s="641"/>
      <c r="X7" s="644"/>
      <c r="Y7" s="665"/>
    </row>
    <row r="8" spans="1:25" ht="35.1" customHeight="1">
      <c r="A8" s="689">
        <v>1</v>
      </c>
      <c r="B8" s="691" t="s">
        <v>123</v>
      </c>
      <c r="C8" s="620" t="s">
        <v>124</v>
      </c>
      <c r="D8" s="683" t="s">
        <v>1276</v>
      </c>
      <c r="E8" s="420">
        <v>1</v>
      </c>
      <c r="F8" s="474" t="s">
        <v>125</v>
      </c>
      <c r="G8" s="623" t="s">
        <v>1829</v>
      </c>
      <c r="H8" s="31"/>
      <c r="I8" s="1"/>
      <c r="J8" s="694">
        <v>208.93</v>
      </c>
      <c r="K8" s="1"/>
      <c r="L8" s="1"/>
      <c r="M8" s="616" t="s">
        <v>206</v>
      </c>
      <c r="N8" s="1"/>
      <c r="O8" s="145"/>
      <c r="P8" s="145">
        <v>1</v>
      </c>
      <c r="Q8" s="115"/>
      <c r="R8" s="115"/>
      <c r="S8" s="115"/>
      <c r="T8" s="115"/>
      <c r="U8" s="115"/>
      <c r="V8" s="115"/>
      <c r="W8" s="115"/>
      <c r="X8" s="611">
        <v>18.690000000000001</v>
      </c>
      <c r="Y8" s="132" t="s">
        <v>1843</v>
      </c>
    </row>
    <row r="9" spans="1:25" ht="35.1" customHeight="1">
      <c r="A9" s="689"/>
      <c r="B9" s="691"/>
      <c r="C9" s="620"/>
      <c r="D9" s="685"/>
      <c r="E9" s="420">
        <v>2</v>
      </c>
      <c r="F9" s="474" t="s">
        <v>126</v>
      </c>
      <c r="G9" s="624"/>
      <c r="H9" s="32"/>
      <c r="I9" s="1"/>
      <c r="J9" s="694"/>
      <c r="K9" s="1"/>
      <c r="L9" s="1"/>
      <c r="M9" s="616"/>
      <c r="N9" s="1">
        <v>1</v>
      </c>
      <c r="O9" s="115"/>
      <c r="P9" s="115"/>
      <c r="Q9" s="115"/>
      <c r="R9" s="115"/>
      <c r="S9" s="115"/>
      <c r="T9" s="115"/>
      <c r="U9" s="115"/>
      <c r="V9" s="115"/>
      <c r="W9" s="115"/>
      <c r="X9" s="613"/>
      <c r="Y9" s="132" t="s">
        <v>1812</v>
      </c>
    </row>
    <row r="10" spans="1:25" ht="35.1" customHeight="1">
      <c r="A10" s="689">
        <v>2</v>
      </c>
      <c r="B10" s="691" t="s">
        <v>127</v>
      </c>
      <c r="C10" s="620" t="s">
        <v>124</v>
      </c>
      <c r="D10" s="683" t="s">
        <v>1277</v>
      </c>
      <c r="E10" s="420">
        <v>1</v>
      </c>
      <c r="F10" s="474" t="s">
        <v>128</v>
      </c>
      <c r="G10" s="623" t="s">
        <v>1352</v>
      </c>
      <c r="H10" s="54" t="s">
        <v>1351</v>
      </c>
      <c r="I10" s="1"/>
      <c r="J10" s="694">
        <v>209.97</v>
      </c>
      <c r="K10" s="1"/>
      <c r="L10" s="1"/>
      <c r="M10" s="616" t="s">
        <v>206</v>
      </c>
      <c r="N10" s="1">
        <v>1</v>
      </c>
      <c r="O10" s="115"/>
      <c r="P10" s="115"/>
      <c r="Q10" s="115"/>
      <c r="R10" s="115"/>
      <c r="S10" s="115"/>
      <c r="T10" s="115"/>
      <c r="U10" s="115"/>
      <c r="V10" s="115"/>
      <c r="W10" s="115"/>
      <c r="X10" s="368"/>
      <c r="Y10" s="160"/>
    </row>
    <row r="11" spans="1:25" ht="35.1" customHeight="1">
      <c r="A11" s="689"/>
      <c r="B11" s="691"/>
      <c r="C11" s="620"/>
      <c r="D11" s="685"/>
      <c r="E11" s="420">
        <v>2</v>
      </c>
      <c r="F11" s="474" t="s">
        <v>129</v>
      </c>
      <c r="G11" s="624"/>
      <c r="H11" s="32"/>
      <c r="I11" s="1"/>
      <c r="J11" s="694"/>
      <c r="K11" s="1"/>
      <c r="L11" s="1"/>
      <c r="M11" s="616"/>
      <c r="N11" s="1">
        <v>1</v>
      </c>
      <c r="O11" s="115"/>
      <c r="P11" s="115"/>
      <c r="Q11" s="115"/>
      <c r="R11" s="115"/>
      <c r="S11" s="115"/>
      <c r="T11" s="115"/>
      <c r="U11" s="115"/>
      <c r="V11" s="115"/>
      <c r="W11" s="115"/>
      <c r="X11" s="368"/>
      <c r="Y11" s="160"/>
    </row>
    <row r="12" spans="1:25" ht="35.1" customHeight="1">
      <c r="A12" s="689">
        <v>3</v>
      </c>
      <c r="B12" s="691" t="s">
        <v>130</v>
      </c>
      <c r="C12" s="620" t="s">
        <v>124</v>
      </c>
      <c r="D12" s="683" t="s">
        <v>1278</v>
      </c>
      <c r="E12" s="420">
        <v>1</v>
      </c>
      <c r="F12" s="474" t="s">
        <v>131</v>
      </c>
      <c r="G12" s="623" t="s">
        <v>1353</v>
      </c>
      <c r="H12" s="54" t="s">
        <v>1354</v>
      </c>
      <c r="I12" s="1"/>
      <c r="J12" s="694">
        <v>414.24</v>
      </c>
      <c r="K12" s="1"/>
      <c r="L12" s="1"/>
      <c r="M12" s="616" t="s">
        <v>206</v>
      </c>
      <c r="N12" s="1">
        <v>1</v>
      </c>
      <c r="O12" s="115"/>
      <c r="P12" s="115"/>
      <c r="Q12" s="115"/>
      <c r="R12" s="115"/>
      <c r="S12" s="115"/>
      <c r="T12" s="115"/>
      <c r="U12" s="115"/>
      <c r="V12" s="115"/>
      <c r="W12" s="115"/>
      <c r="X12" s="611">
        <v>179.27</v>
      </c>
      <c r="Y12" s="132" t="s">
        <v>1787</v>
      </c>
    </row>
    <row r="13" spans="1:25" ht="35.1" customHeight="1">
      <c r="A13" s="689"/>
      <c r="B13" s="691"/>
      <c r="C13" s="620"/>
      <c r="D13" s="684"/>
      <c r="E13" s="420">
        <v>2</v>
      </c>
      <c r="F13" s="474" t="s">
        <v>132</v>
      </c>
      <c r="G13" s="626"/>
      <c r="H13" s="33"/>
      <c r="I13" s="1"/>
      <c r="J13" s="694"/>
      <c r="K13" s="1"/>
      <c r="L13" s="1"/>
      <c r="M13" s="616"/>
      <c r="N13" s="1"/>
      <c r="O13" s="145"/>
      <c r="P13" s="145"/>
      <c r="Q13" s="145"/>
      <c r="R13" s="145"/>
      <c r="S13" s="145">
        <v>1</v>
      </c>
      <c r="T13" s="115"/>
      <c r="U13" s="115"/>
      <c r="V13" s="115"/>
      <c r="W13" s="115"/>
      <c r="X13" s="612"/>
      <c r="Y13" s="132" t="s">
        <v>1856</v>
      </c>
    </row>
    <row r="14" spans="1:25" ht="35.1" customHeight="1">
      <c r="A14" s="689"/>
      <c r="B14" s="691"/>
      <c r="C14" s="620"/>
      <c r="D14" s="684"/>
      <c r="E14" s="420">
        <v>3</v>
      </c>
      <c r="F14" s="474" t="s">
        <v>133</v>
      </c>
      <c r="G14" s="626"/>
      <c r="H14" s="33"/>
      <c r="I14" s="1"/>
      <c r="J14" s="694"/>
      <c r="K14" s="1"/>
      <c r="L14" s="1"/>
      <c r="M14" s="616"/>
      <c r="N14" s="1">
        <v>1</v>
      </c>
      <c r="O14" s="115"/>
      <c r="P14" s="115"/>
      <c r="Q14" s="115"/>
      <c r="R14" s="115"/>
      <c r="S14" s="115"/>
      <c r="T14" s="115"/>
      <c r="U14" s="115"/>
      <c r="V14" s="115"/>
      <c r="W14" s="115"/>
      <c r="X14" s="612"/>
      <c r="Y14" s="132" t="s">
        <v>1787</v>
      </c>
    </row>
    <row r="15" spans="1:25" ht="35.1" customHeight="1">
      <c r="A15" s="689"/>
      <c r="B15" s="691"/>
      <c r="C15" s="620"/>
      <c r="D15" s="685"/>
      <c r="E15" s="420">
        <v>4</v>
      </c>
      <c r="F15" s="474" t="s">
        <v>134</v>
      </c>
      <c r="G15" s="624"/>
      <c r="H15" s="32"/>
      <c r="I15" s="1"/>
      <c r="J15" s="694"/>
      <c r="K15" s="1"/>
      <c r="L15" s="1"/>
      <c r="M15" s="616"/>
      <c r="N15" s="1"/>
      <c r="O15" s="145"/>
      <c r="P15" s="145"/>
      <c r="Q15" s="145"/>
      <c r="R15" s="145"/>
      <c r="S15" s="145">
        <v>1</v>
      </c>
      <c r="T15" s="115"/>
      <c r="U15" s="115"/>
      <c r="V15" s="115"/>
      <c r="W15" s="115"/>
      <c r="X15" s="613"/>
      <c r="Y15" s="132" t="s">
        <v>1857</v>
      </c>
    </row>
    <row r="16" spans="1:25" ht="35.1" customHeight="1">
      <c r="A16" s="689">
        <v>4</v>
      </c>
      <c r="B16" s="691" t="s">
        <v>135</v>
      </c>
      <c r="C16" s="620" t="s">
        <v>124</v>
      </c>
      <c r="D16" s="683" t="s">
        <v>1279</v>
      </c>
      <c r="E16" s="420">
        <v>1</v>
      </c>
      <c r="F16" s="474" t="s">
        <v>136</v>
      </c>
      <c r="G16" s="682" t="s">
        <v>1302</v>
      </c>
      <c r="H16" s="31"/>
      <c r="I16" s="1"/>
      <c r="J16" s="694">
        <v>206.54</v>
      </c>
      <c r="K16" s="1"/>
      <c r="L16" s="1"/>
      <c r="M16" s="616" t="s">
        <v>206</v>
      </c>
      <c r="N16" s="1"/>
      <c r="O16" s="145"/>
      <c r="P16" s="145">
        <v>1</v>
      </c>
      <c r="Q16" s="115"/>
      <c r="R16" s="115"/>
      <c r="S16" s="115"/>
      <c r="T16" s="115"/>
      <c r="U16" s="115"/>
      <c r="V16" s="115"/>
      <c r="W16" s="115"/>
      <c r="X16" s="368"/>
      <c r="Y16" s="132" t="s">
        <v>1810</v>
      </c>
    </row>
    <row r="17" spans="1:25" ht="35.1" customHeight="1">
      <c r="A17" s="689"/>
      <c r="B17" s="691"/>
      <c r="C17" s="620"/>
      <c r="D17" s="685"/>
      <c r="E17" s="420">
        <v>2</v>
      </c>
      <c r="F17" s="474" t="s">
        <v>137</v>
      </c>
      <c r="G17" s="682"/>
      <c r="H17" s="32"/>
      <c r="I17" s="1"/>
      <c r="J17" s="694"/>
      <c r="K17" s="1"/>
      <c r="L17" s="1"/>
      <c r="M17" s="616"/>
      <c r="N17" s="1">
        <v>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368"/>
      <c r="Y17" s="132" t="s">
        <v>1849</v>
      </c>
    </row>
    <row r="18" spans="1:25" ht="35.1" customHeight="1">
      <c r="A18" s="689">
        <v>5</v>
      </c>
      <c r="B18" s="691" t="s">
        <v>138</v>
      </c>
      <c r="C18" s="620" t="s">
        <v>124</v>
      </c>
      <c r="D18" s="683" t="s">
        <v>1280</v>
      </c>
      <c r="E18" s="420">
        <v>1</v>
      </c>
      <c r="F18" s="474" t="s">
        <v>139</v>
      </c>
      <c r="G18" s="623" t="s">
        <v>1774</v>
      </c>
      <c r="H18" s="34"/>
      <c r="I18" s="1"/>
      <c r="J18" s="694">
        <v>419.01</v>
      </c>
      <c r="K18" s="1"/>
      <c r="L18" s="1"/>
      <c r="M18" s="616" t="s">
        <v>206</v>
      </c>
      <c r="N18" s="1"/>
      <c r="O18" s="115"/>
      <c r="P18" s="115"/>
      <c r="Q18" s="115"/>
      <c r="R18" s="115"/>
      <c r="S18" s="115"/>
      <c r="T18" s="115"/>
      <c r="U18" s="115"/>
      <c r="V18" s="115"/>
      <c r="W18" s="115"/>
      <c r="X18" s="368"/>
      <c r="Y18" s="132"/>
    </row>
    <row r="19" spans="1:25" ht="35.1" customHeight="1">
      <c r="A19" s="689"/>
      <c r="B19" s="691"/>
      <c r="C19" s="620"/>
      <c r="D19" s="684"/>
      <c r="E19" s="420">
        <v>2</v>
      </c>
      <c r="F19" s="474" t="s">
        <v>140</v>
      </c>
      <c r="G19" s="626"/>
      <c r="H19" s="35"/>
      <c r="I19" s="1"/>
      <c r="J19" s="694"/>
      <c r="K19" s="1"/>
      <c r="L19" s="1"/>
      <c r="M19" s="616"/>
      <c r="N19" s="1"/>
      <c r="O19" s="115"/>
      <c r="P19" s="115"/>
      <c r="Q19" s="115"/>
      <c r="R19" s="115"/>
      <c r="S19" s="115"/>
      <c r="T19" s="115"/>
      <c r="U19" s="115"/>
      <c r="V19" s="115"/>
      <c r="W19" s="115"/>
      <c r="X19" s="368"/>
      <c r="Y19" s="132"/>
    </row>
    <row r="20" spans="1:25" ht="35.1" customHeight="1">
      <c r="A20" s="689"/>
      <c r="B20" s="691"/>
      <c r="C20" s="620"/>
      <c r="D20" s="684"/>
      <c r="E20" s="420">
        <v>3</v>
      </c>
      <c r="F20" s="474" t="s">
        <v>141</v>
      </c>
      <c r="G20" s="626"/>
      <c r="H20" s="35"/>
      <c r="I20" s="1"/>
      <c r="J20" s="694"/>
      <c r="K20" s="1"/>
      <c r="L20" s="1"/>
      <c r="M20" s="616"/>
      <c r="N20" s="1"/>
      <c r="O20" s="115"/>
      <c r="P20" s="115"/>
      <c r="Q20" s="115"/>
      <c r="R20" s="115"/>
      <c r="S20" s="115"/>
      <c r="T20" s="115"/>
      <c r="U20" s="115"/>
      <c r="V20" s="115"/>
      <c r="W20" s="115"/>
      <c r="X20" s="368"/>
      <c r="Y20" s="132"/>
    </row>
    <row r="21" spans="1:25" ht="35.1" customHeight="1">
      <c r="A21" s="689"/>
      <c r="B21" s="691"/>
      <c r="C21" s="620"/>
      <c r="D21" s="685"/>
      <c r="E21" s="420">
        <v>4</v>
      </c>
      <c r="F21" s="474" t="s">
        <v>142</v>
      </c>
      <c r="G21" s="624"/>
      <c r="H21" s="36"/>
      <c r="I21" s="1"/>
      <c r="J21" s="694"/>
      <c r="K21" s="1"/>
      <c r="L21" s="1"/>
      <c r="M21" s="616"/>
      <c r="N21" s="1"/>
      <c r="O21" s="115"/>
      <c r="P21" s="115"/>
      <c r="Q21" s="115"/>
      <c r="R21" s="115"/>
      <c r="S21" s="115"/>
      <c r="T21" s="115"/>
      <c r="U21" s="115"/>
      <c r="V21" s="115"/>
      <c r="W21" s="115"/>
      <c r="X21" s="368"/>
      <c r="Y21" s="132"/>
    </row>
    <row r="22" spans="1:25" ht="35.1" customHeight="1">
      <c r="A22" s="23">
        <v>6</v>
      </c>
      <c r="B22" s="17" t="s">
        <v>143</v>
      </c>
      <c r="C22" s="473" t="s">
        <v>124</v>
      </c>
      <c r="D22" s="492" t="s">
        <v>1281</v>
      </c>
      <c r="E22" s="420">
        <v>1</v>
      </c>
      <c r="F22" s="474" t="s">
        <v>144</v>
      </c>
      <c r="G22" s="241" t="s">
        <v>1303</v>
      </c>
      <c r="H22" s="25"/>
      <c r="I22" s="1"/>
      <c r="J22" s="44">
        <v>103.43</v>
      </c>
      <c r="K22" s="1"/>
      <c r="L22" s="1"/>
      <c r="M22" s="56" t="s">
        <v>206</v>
      </c>
      <c r="N22" s="1"/>
      <c r="O22" s="145"/>
      <c r="P22" s="145"/>
      <c r="Q22" s="145"/>
      <c r="R22" s="145"/>
      <c r="S22" s="145">
        <v>1</v>
      </c>
      <c r="T22" s="115"/>
      <c r="U22" s="115"/>
      <c r="V22" s="115"/>
      <c r="W22" s="115"/>
      <c r="X22" s="353">
        <v>55.4</v>
      </c>
      <c r="Y22" s="132" t="s">
        <v>1832</v>
      </c>
    </row>
    <row r="23" spans="1:25" ht="35.1" customHeight="1">
      <c r="A23" s="23">
        <v>7</v>
      </c>
      <c r="B23" s="17" t="s">
        <v>145</v>
      </c>
      <c r="C23" s="473" t="s">
        <v>124</v>
      </c>
      <c r="D23" s="492" t="s">
        <v>1282</v>
      </c>
      <c r="E23" s="420">
        <v>1</v>
      </c>
      <c r="F23" s="474" t="s">
        <v>146</v>
      </c>
      <c r="G23" s="426" t="s">
        <v>1304</v>
      </c>
      <c r="H23" s="25"/>
      <c r="I23" s="1"/>
      <c r="J23" s="44">
        <v>103.43</v>
      </c>
      <c r="K23" s="1"/>
      <c r="L23" s="1"/>
      <c r="M23" s="56" t="s">
        <v>206</v>
      </c>
      <c r="N23" s="1">
        <v>1</v>
      </c>
      <c r="O23" s="115"/>
      <c r="P23" s="115"/>
      <c r="Q23" s="115"/>
      <c r="R23" s="115"/>
      <c r="S23" s="115"/>
      <c r="T23" s="115"/>
      <c r="U23" s="115"/>
      <c r="V23" s="115"/>
      <c r="W23" s="115"/>
      <c r="X23" s="368"/>
      <c r="Y23" s="132" t="s">
        <v>1813</v>
      </c>
    </row>
    <row r="24" spans="1:25" ht="35.1" customHeight="1">
      <c r="A24" s="689">
        <v>8</v>
      </c>
      <c r="B24" s="691" t="s">
        <v>147</v>
      </c>
      <c r="C24" s="620" t="s">
        <v>124</v>
      </c>
      <c r="D24" s="683" t="s">
        <v>1283</v>
      </c>
      <c r="E24" s="420">
        <v>1</v>
      </c>
      <c r="F24" s="474" t="s">
        <v>148</v>
      </c>
      <c r="G24" s="623" t="s">
        <v>1305</v>
      </c>
      <c r="H24" s="31"/>
      <c r="I24" s="1"/>
      <c r="J24" s="694">
        <v>308.31</v>
      </c>
      <c r="K24" s="1"/>
      <c r="L24" s="1"/>
      <c r="M24" s="616" t="s">
        <v>206</v>
      </c>
      <c r="N24" s="1"/>
      <c r="O24" s="145"/>
      <c r="P24" s="145"/>
      <c r="Q24" s="145"/>
      <c r="R24" s="145"/>
      <c r="S24" s="145">
        <v>1</v>
      </c>
      <c r="T24" s="115"/>
      <c r="U24" s="115"/>
      <c r="V24" s="115"/>
      <c r="W24" s="115"/>
      <c r="X24" s="614">
        <v>201</v>
      </c>
      <c r="Y24" s="132" t="s">
        <v>1856</v>
      </c>
    </row>
    <row r="25" spans="1:25" ht="35.1" customHeight="1">
      <c r="A25" s="689"/>
      <c r="B25" s="691"/>
      <c r="C25" s="620"/>
      <c r="D25" s="684"/>
      <c r="E25" s="420">
        <v>2</v>
      </c>
      <c r="F25" s="474" t="s">
        <v>149</v>
      </c>
      <c r="G25" s="626"/>
      <c r="H25" s="33"/>
      <c r="I25" s="1"/>
      <c r="J25" s="694"/>
      <c r="K25" s="1"/>
      <c r="L25" s="1"/>
      <c r="M25" s="616"/>
      <c r="N25" s="1"/>
      <c r="O25" s="145"/>
      <c r="P25" s="145"/>
      <c r="Q25" s="145"/>
      <c r="R25" s="145"/>
      <c r="S25" s="145">
        <v>1</v>
      </c>
      <c r="T25" s="115"/>
      <c r="U25" s="115"/>
      <c r="V25" s="115"/>
      <c r="W25" s="115"/>
      <c r="X25" s="676"/>
      <c r="Y25" s="132" t="s">
        <v>1832</v>
      </c>
    </row>
    <row r="26" spans="1:25" ht="35.1" customHeight="1">
      <c r="A26" s="689"/>
      <c r="B26" s="691"/>
      <c r="C26" s="620"/>
      <c r="D26" s="685"/>
      <c r="E26" s="420">
        <v>3</v>
      </c>
      <c r="F26" s="474" t="s">
        <v>150</v>
      </c>
      <c r="G26" s="624"/>
      <c r="H26" s="32"/>
      <c r="I26" s="1"/>
      <c r="J26" s="694"/>
      <c r="K26" s="1"/>
      <c r="L26" s="1"/>
      <c r="M26" s="616"/>
      <c r="N26" s="1"/>
      <c r="O26" s="145"/>
      <c r="P26" s="145"/>
      <c r="Q26" s="145"/>
      <c r="R26" s="145"/>
      <c r="S26" s="145">
        <v>1</v>
      </c>
      <c r="T26" s="115"/>
      <c r="U26" s="115"/>
      <c r="V26" s="115"/>
      <c r="W26" s="115"/>
      <c r="X26" s="615"/>
      <c r="Y26" s="132" t="s">
        <v>1832</v>
      </c>
    </row>
    <row r="27" spans="1:25" ht="35.1" customHeight="1">
      <c r="A27" s="689">
        <v>9</v>
      </c>
      <c r="B27" s="691" t="s">
        <v>151</v>
      </c>
      <c r="C27" s="620" t="s">
        <v>124</v>
      </c>
      <c r="D27" s="683" t="s">
        <v>1284</v>
      </c>
      <c r="E27" s="420">
        <v>1</v>
      </c>
      <c r="F27" s="474" t="s">
        <v>152</v>
      </c>
      <c r="G27" s="623" t="s">
        <v>1306</v>
      </c>
      <c r="H27" s="31"/>
      <c r="I27" s="1"/>
      <c r="J27" s="694">
        <v>309.39999999999998</v>
      </c>
      <c r="K27" s="1"/>
      <c r="L27" s="1"/>
      <c r="M27" s="616" t="s">
        <v>206</v>
      </c>
      <c r="N27" s="1"/>
      <c r="O27" s="145"/>
      <c r="P27" s="145"/>
      <c r="Q27" s="145"/>
      <c r="R27" s="145">
        <v>1</v>
      </c>
      <c r="S27" s="115"/>
      <c r="T27" s="115"/>
      <c r="U27" s="115"/>
      <c r="V27" s="115"/>
      <c r="W27" s="115"/>
      <c r="X27" s="611">
        <v>138.38999999999999</v>
      </c>
      <c r="Y27" s="132"/>
    </row>
    <row r="28" spans="1:25" ht="35.1" customHeight="1">
      <c r="A28" s="689"/>
      <c r="B28" s="691"/>
      <c r="C28" s="620"/>
      <c r="D28" s="684"/>
      <c r="E28" s="420">
        <v>2</v>
      </c>
      <c r="F28" s="474" t="s">
        <v>153</v>
      </c>
      <c r="G28" s="626"/>
      <c r="H28" s="33"/>
      <c r="I28" s="1"/>
      <c r="J28" s="694"/>
      <c r="K28" s="1"/>
      <c r="L28" s="1"/>
      <c r="M28" s="616"/>
      <c r="N28" s="1"/>
      <c r="O28" s="145"/>
      <c r="P28" s="145">
        <v>1</v>
      </c>
      <c r="Q28" s="115"/>
      <c r="R28" s="115"/>
      <c r="S28" s="115"/>
      <c r="T28" s="115"/>
      <c r="U28" s="115"/>
      <c r="V28" s="115"/>
      <c r="W28" s="115"/>
      <c r="X28" s="612"/>
      <c r="Y28" s="132" t="s">
        <v>1814</v>
      </c>
    </row>
    <row r="29" spans="1:25" ht="35.1" customHeight="1">
      <c r="A29" s="689"/>
      <c r="B29" s="691"/>
      <c r="C29" s="620"/>
      <c r="D29" s="685"/>
      <c r="E29" s="420">
        <v>3</v>
      </c>
      <c r="F29" s="474" t="s">
        <v>154</v>
      </c>
      <c r="G29" s="624"/>
      <c r="H29" s="32"/>
      <c r="I29" s="1"/>
      <c r="J29" s="694"/>
      <c r="K29" s="1"/>
      <c r="L29" s="1"/>
      <c r="M29" s="616"/>
      <c r="N29" s="1"/>
      <c r="O29" s="145"/>
      <c r="P29" s="145"/>
      <c r="Q29" s="145"/>
      <c r="R29" s="145">
        <v>1</v>
      </c>
      <c r="S29" s="115"/>
      <c r="T29" s="115"/>
      <c r="U29" s="115"/>
      <c r="V29" s="115"/>
      <c r="W29" s="115"/>
      <c r="X29" s="613"/>
      <c r="Y29" s="132"/>
    </row>
    <row r="30" spans="1:25" ht="35.1" customHeight="1">
      <c r="A30" s="689">
        <v>10</v>
      </c>
      <c r="B30" s="691" t="s">
        <v>155</v>
      </c>
      <c r="C30" s="620" t="s">
        <v>124</v>
      </c>
      <c r="D30" s="683" t="s">
        <v>1285</v>
      </c>
      <c r="E30" s="420">
        <v>1</v>
      </c>
      <c r="F30" s="474" t="s">
        <v>156</v>
      </c>
      <c r="G30" s="623" t="s">
        <v>1307</v>
      </c>
      <c r="H30" s="31"/>
      <c r="I30" s="1"/>
      <c r="J30" s="694">
        <v>209.19</v>
      </c>
      <c r="K30" s="1"/>
      <c r="L30" s="1"/>
      <c r="M30" s="616" t="s">
        <v>206</v>
      </c>
      <c r="N30" s="1"/>
      <c r="O30" s="145"/>
      <c r="P30" s="145">
        <v>1</v>
      </c>
      <c r="Q30" s="115"/>
      <c r="R30" s="115"/>
      <c r="S30" s="115"/>
      <c r="T30" s="115"/>
      <c r="U30" s="115"/>
      <c r="V30" s="115"/>
      <c r="W30" s="115"/>
      <c r="X30" s="611">
        <v>28.95</v>
      </c>
      <c r="Y30" s="132" t="s">
        <v>1807</v>
      </c>
    </row>
    <row r="31" spans="1:25" ht="35.1" customHeight="1">
      <c r="A31" s="689"/>
      <c r="B31" s="691"/>
      <c r="C31" s="620"/>
      <c r="D31" s="685"/>
      <c r="E31" s="420">
        <v>2</v>
      </c>
      <c r="F31" s="474" t="s">
        <v>157</v>
      </c>
      <c r="G31" s="624"/>
      <c r="H31" s="32"/>
      <c r="I31" s="1"/>
      <c r="J31" s="694"/>
      <c r="K31" s="1"/>
      <c r="L31" s="1"/>
      <c r="M31" s="616"/>
      <c r="N31" s="1"/>
      <c r="O31" s="145"/>
      <c r="P31" s="145"/>
      <c r="Q31" s="145"/>
      <c r="R31" s="145"/>
      <c r="S31" s="145">
        <v>1</v>
      </c>
      <c r="T31" s="115"/>
      <c r="U31" s="115"/>
      <c r="V31" s="115"/>
      <c r="W31" s="115"/>
      <c r="X31" s="613"/>
      <c r="Y31" s="132"/>
    </row>
    <row r="32" spans="1:25" ht="35.1" customHeight="1">
      <c r="A32" s="23">
        <v>11</v>
      </c>
      <c r="B32" s="17" t="s">
        <v>158</v>
      </c>
      <c r="C32" s="473" t="s">
        <v>124</v>
      </c>
      <c r="D32" s="492" t="s">
        <v>1286</v>
      </c>
      <c r="E32" s="420">
        <v>1</v>
      </c>
      <c r="F32" s="474" t="s">
        <v>159</v>
      </c>
      <c r="G32" s="426" t="s">
        <v>1308</v>
      </c>
      <c r="H32" s="25"/>
      <c r="I32" s="1"/>
      <c r="J32" s="44">
        <v>103.58</v>
      </c>
      <c r="K32" s="1"/>
      <c r="L32" s="1"/>
      <c r="M32" s="56" t="s">
        <v>206</v>
      </c>
      <c r="N32" s="1"/>
      <c r="O32" s="145"/>
      <c r="P32" s="145"/>
      <c r="Q32" s="145">
        <v>1</v>
      </c>
      <c r="R32" s="115"/>
      <c r="S32" s="115"/>
      <c r="T32" s="115"/>
      <c r="U32" s="115"/>
      <c r="V32" s="115"/>
      <c r="W32" s="115"/>
      <c r="X32" s="368">
        <v>30.83</v>
      </c>
      <c r="Y32" s="132"/>
    </row>
    <row r="33" spans="1:25" ht="35.1" customHeight="1">
      <c r="A33" s="23">
        <v>12</v>
      </c>
      <c r="B33" s="17" t="s">
        <v>160</v>
      </c>
      <c r="C33" s="473" t="s">
        <v>124</v>
      </c>
      <c r="D33" s="492" t="s">
        <v>1287</v>
      </c>
      <c r="E33" s="420">
        <v>1</v>
      </c>
      <c r="F33" s="474" t="s">
        <v>161</v>
      </c>
      <c r="G33" s="426" t="s">
        <v>1309</v>
      </c>
      <c r="H33" s="25"/>
      <c r="I33" s="1"/>
      <c r="J33" s="44">
        <v>106.15</v>
      </c>
      <c r="K33" s="1"/>
      <c r="L33" s="1"/>
      <c r="M33" s="56" t="s">
        <v>206</v>
      </c>
      <c r="N33" s="1"/>
      <c r="O33" s="145"/>
      <c r="P33" s="145">
        <v>1</v>
      </c>
      <c r="Q33" s="115"/>
      <c r="R33" s="115"/>
      <c r="S33" s="115"/>
      <c r="T33" s="115"/>
      <c r="U33" s="115"/>
      <c r="V33" s="115"/>
      <c r="W33" s="115"/>
      <c r="X33" s="368">
        <v>28.51</v>
      </c>
      <c r="Y33" s="132" t="s">
        <v>1806</v>
      </c>
    </row>
    <row r="34" spans="1:25" ht="35.1" customHeight="1">
      <c r="A34" s="689">
        <v>13</v>
      </c>
      <c r="B34" s="691" t="s">
        <v>162</v>
      </c>
      <c r="C34" s="620" t="s">
        <v>124</v>
      </c>
      <c r="D34" s="683" t="s">
        <v>1288</v>
      </c>
      <c r="E34" s="420">
        <v>1</v>
      </c>
      <c r="F34" s="474" t="s">
        <v>163</v>
      </c>
      <c r="G34" s="623" t="s">
        <v>1310</v>
      </c>
      <c r="H34" s="31"/>
      <c r="I34" s="1"/>
      <c r="J34" s="694">
        <v>205.83</v>
      </c>
      <c r="K34" s="1"/>
      <c r="L34" s="1"/>
      <c r="M34" s="616" t="s">
        <v>206</v>
      </c>
      <c r="N34" s="1"/>
      <c r="O34" s="145"/>
      <c r="P34" s="145"/>
      <c r="Q34" s="145"/>
      <c r="R34" s="145"/>
      <c r="S34" s="145">
        <v>1</v>
      </c>
      <c r="T34" s="115"/>
      <c r="U34" s="115"/>
      <c r="V34" s="115"/>
      <c r="W34" s="115"/>
      <c r="X34" s="611">
        <v>175.01</v>
      </c>
      <c r="Y34" s="132" t="s">
        <v>1832</v>
      </c>
    </row>
    <row r="35" spans="1:25" ht="35.1" customHeight="1">
      <c r="A35" s="689"/>
      <c r="B35" s="691"/>
      <c r="C35" s="620"/>
      <c r="D35" s="685"/>
      <c r="E35" s="420">
        <v>2</v>
      </c>
      <c r="F35" s="474" t="s">
        <v>164</v>
      </c>
      <c r="G35" s="624"/>
      <c r="H35" s="32"/>
      <c r="I35" s="1"/>
      <c r="J35" s="694"/>
      <c r="K35" s="1"/>
      <c r="L35" s="1"/>
      <c r="M35" s="616"/>
      <c r="N35" s="1"/>
      <c r="O35" s="145"/>
      <c r="P35" s="145"/>
      <c r="Q35" s="145"/>
      <c r="R35" s="145"/>
      <c r="S35" s="145"/>
      <c r="T35" s="145"/>
      <c r="U35" s="145"/>
      <c r="V35" s="145">
        <v>1</v>
      </c>
      <c r="W35" s="115"/>
      <c r="X35" s="613"/>
      <c r="Y35" s="132"/>
    </row>
    <row r="36" spans="1:25" ht="35.1" customHeight="1">
      <c r="A36" s="689">
        <v>14</v>
      </c>
      <c r="B36" s="691" t="s">
        <v>165</v>
      </c>
      <c r="C36" s="620" t="s">
        <v>166</v>
      </c>
      <c r="D36" s="686" t="s">
        <v>1289</v>
      </c>
      <c r="E36" s="420">
        <v>1</v>
      </c>
      <c r="F36" s="489" t="s">
        <v>167</v>
      </c>
      <c r="G36" s="630" t="s">
        <v>1860</v>
      </c>
      <c r="H36" s="31"/>
      <c r="I36" s="1"/>
      <c r="J36" s="694">
        <v>211.32</v>
      </c>
      <c r="K36" s="1"/>
      <c r="L36" s="1"/>
      <c r="M36" s="616" t="s">
        <v>206</v>
      </c>
      <c r="N36" s="1">
        <v>1</v>
      </c>
      <c r="O36" s="115"/>
      <c r="P36" s="115"/>
      <c r="Q36" s="115"/>
      <c r="R36" s="115"/>
      <c r="S36" s="115"/>
      <c r="T36" s="115"/>
      <c r="U36" s="115"/>
      <c r="V36" s="115"/>
      <c r="W36" s="115"/>
      <c r="X36" s="611">
        <v>33.31</v>
      </c>
      <c r="Y36" s="132"/>
    </row>
    <row r="37" spans="1:25" ht="35.1" customHeight="1">
      <c r="A37" s="689"/>
      <c r="B37" s="691"/>
      <c r="C37" s="620"/>
      <c r="D37" s="687"/>
      <c r="E37" s="420">
        <v>2</v>
      </c>
      <c r="F37" s="489" t="s">
        <v>168</v>
      </c>
      <c r="G37" s="631"/>
      <c r="H37" s="32"/>
      <c r="I37" s="1"/>
      <c r="J37" s="694"/>
      <c r="K37" s="1"/>
      <c r="L37" s="1"/>
      <c r="M37" s="616"/>
      <c r="N37" s="1"/>
      <c r="O37" s="145"/>
      <c r="P37" s="145"/>
      <c r="Q37" s="145"/>
      <c r="R37" s="145"/>
      <c r="S37" s="145">
        <v>1</v>
      </c>
      <c r="T37" s="115"/>
      <c r="U37" s="115"/>
      <c r="V37" s="115"/>
      <c r="W37" s="115"/>
      <c r="X37" s="613"/>
      <c r="Y37" s="228"/>
    </row>
    <row r="38" spans="1:25" ht="35.1" customHeight="1">
      <c r="A38" s="689">
        <v>15</v>
      </c>
      <c r="B38" s="691" t="s">
        <v>169</v>
      </c>
      <c r="C38" s="620" t="s">
        <v>166</v>
      </c>
      <c r="D38" s="686" t="s">
        <v>166</v>
      </c>
      <c r="E38" s="420">
        <v>1</v>
      </c>
      <c r="F38" s="489" t="s">
        <v>170</v>
      </c>
      <c r="G38" s="623" t="s">
        <v>1311</v>
      </c>
      <c r="H38" s="31"/>
      <c r="I38" s="1"/>
      <c r="J38" s="694">
        <v>210.92</v>
      </c>
      <c r="K38" s="1"/>
      <c r="L38" s="1"/>
      <c r="M38" s="616" t="s">
        <v>206</v>
      </c>
      <c r="N38" s="1"/>
      <c r="O38" s="145"/>
      <c r="P38" s="145"/>
      <c r="Q38" s="145"/>
      <c r="R38" s="145"/>
      <c r="S38" s="145">
        <v>1</v>
      </c>
      <c r="T38" s="115"/>
      <c r="U38" s="115"/>
      <c r="V38" s="115"/>
      <c r="W38" s="115"/>
      <c r="X38" s="611">
        <v>94.72</v>
      </c>
      <c r="Y38" s="228"/>
    </row>
    <row r="39" spans="1:25" ht="35.1" customHeight="1">
      <c r="A39" s="689"/>
      <c r="B39" s="691"/>
      <c r="C39" s="620"/>
      <c r="D39" s="687"/>
      <c r="E39" s="420">
        <v>2</v>
      </c>
      <c r="F39" s="489" t="s">
        <v>171</v>
      </c>
      <c r="G39" s="624"/>
      <c r="H39" s="32"/>
      <c r="I39" s="1"/>
      <c r="J39" s="694"/>
      <c r="K39" s="1"/>
      <c r="L39" s="1"/>
      <c r="M39" s="616"/>
      <c r="N39" s="1"/>
      <c r="O39" s="145"/>
      <c r="P39" s="145"/>
      <c r="Q39" s="145"/>
      <c r="R39" s="145"/>
      <c r="S39" s="145">
        <v>1</v>
      </c>
      <c r="T39" s="115"/>
      <c r="U39" s="115"/>
      <c r="V39" s="115"/>
      <c r="W39" s="115"/>
      <c r="X39" s="613"/>
      <c r="Y39" s="228"/>
    </row>
    <row r="40" spans="1:25" ht="35.1" customHeight="1">
      <c r="A40" s="689">
        <v>16</v>
      </c>
      <c r="B40" s="691" t="s">
        <v>172</v>
      </c>
      <c r="C40" s="620" t="s">
        <v>166</v>
      </c>
      <c r="D40" s="686" t="s">
        <v>1290</v>
      </c>
      <c r="E40" s="420">
        <v>1</v>
      </c>
      <c r="F40" s="489" t="s">
        <v>173</v>
      </c>
      <c r="G40" s="623" t="s">
        <v>1312</v>
      </c>
      <c r="H40" s="31"/>
      <c r="I40" s="1"/>
      <c r="J40" s="694">
        <v>212.63</v>
      </c>
      <c r="K40" s="1"/>
      <c r="L40" s="1"/>
      <c r="M40" s="616" t="s">
        <v>206</v>
      </c>
      <c r="N40" s="1"/>
      <c r="O40" s="145"/>
      <c r="P40" s="145"/>
      <c r="Q40" s="145">
        <v>1</v>
      </c>
      <c r="R40" s="115"/>
      <c r="S40" s="115"/>
      <c r="T40" s="115"/>
      <c r="U40" s="115"/>
      <c r="V40" s="115"/>
      <c r="W40" s="115"/>
      <c r="X40" s="611">
        <v>20.53</v>
      </c>
      <c r="Y40" s="228"/>
    </row>
    <row r="41" spans="1:25" ht="35.1" customHeight="1">
      <c r="A41" s="689"/>
      <c r="B41" s="691"/>
      <c r="C41" s="620"/>
      <c r="D41" s="687"/>
      <c r="E41" s="420">
        <v>2</v>
      </c>
      <c r="F41" s="489" t="s">
        <v>174</v>
      </c>
      <c r="G41" s="624"/>
      <c r="H41" s="32"/>
      <c r="I41" s="1"/>
      <c r="J41" s="694"/>
      <c r="K41" s="1"/>
      <c r="L41" s="1"/>
      <c r="M41" s="616"/>
      <c r="N41" s="1"/>
      <c r="O41" s="145"/>
      <c r="P41" s="145">
        <v>1</v>
      </c>
      <c r="Q41" s="115"/>
      <c r="R41" s="115"/>
      <c r="S41" s="115"/>
      <c r="T41" s="115"/>
      <c r="U41" s="115"/>
      <c r="V41" s="115"/>
      <c r="W41" s="115"/>
      <c r="X41" s="613"/>
      <c r="Y41" s="132"/>
    </row>
    <row r="42" spans="1:25" ht="35.1" customHeight="1">
      <c r="A42" s="689">
        <v>17</v>
      </c>
      <c r="B42" s="691" t="s">
        <v>175</v>
      </c>
      <c r="C42" s="620" t="s">
        <v>166</v>
      </c>
      <c r="D42" s="686" t="s">
        <v>1291</v>
      </c>
      <c r="E42" s="420">
        <v>1</v>
      </c>
      <c r="F42" s="489" t="s">
        <v>176</v>
      </c>
      <c r="G42" s="623" t="s">
        <v>1313</v>
      </c>
      <c r="H42" s="34"/>
      <c r="I42" s="1"/>
      <c r="J42" s="694">
        <v>317.85000000000002</v>
      </c>
      <c r="K42" s="1"/>
      <c r="L42" s="1"/>
      <c r="M42" s="616" t="s">
        <v>206</v>
      </c>
      <c r="N42" s="1"/>
      <c r="O42" s="145"/>
      <c r="P42" s="145"/>
      <c r="Q42" s="145"/>
      <c r="R42" s="145"/>
      <c r="S42" s="145">
        <v>1</v>
      </c>
      <c r="T42" s="115"/>
      <c r="U42" s="115"/>
      <c r="V42" s="115"/>
      <c r="W42" s="115"/>
      <c r="X42" s="611">
        <v>135.29</v>
      </c>
      <c r="Y42" s="132"/>
    </row>
    <row r="43" spans="1:25" ht="35.1" customHeight="1">
      <c r="A43" s="689"/>
      <c r="B43" s="691"/>
      <c r="C43" s="620"/>
      <c r="D43" s="688"/>
      <c r="E43" s="420">
        <v>2</v>
      </c>
      <c r="F43" s="489" t="s">
        <v>177</v>
      </c>
      <c r="G43" s="626"/>
      <c r="H43" s="35"/>
      <c r="I43" s="1"/>
      <c r="J43" s="694"/>
      <c r="K43" s="1"/>
      <c r="L43" s="1"/>
      <c r="M43" s="616"/>
      <c r="N43" s="1"/>
      <c r="O43" s="145"/>
      <c r="P43" s="145"/>
      <c r="Q43" s="145"/>
      <c r="R43" s="145">
        <v>1</v>
      </c>
      <c r="S43" s="115"/>
      <c r="T43" s="115"/>
      <c r="U43" s="115"/>
      <c r="V43" s="115"/>
      <c r="W43" s="115"/>
      <c r="X43" s="612"/>
      <c r="Y43" s="132"/>
    </row>
    <row r="44" spans="1:25" ht="35.1" customHeight="1">
      <c r="A44" s="689"/>
      <c r="B44" s="691"/>
      <c r="C44" s="620"/>
      <c r="D44" s="687"/>
      <c r="E44" s="420">
        <v>3</v>
      </c>
      <c r="F44" s="489" t="s">
        <v>178</v>
      </c>
      <c r="G44" s="624"/>
      <c r="H44" s="36"/>
      <c r="I44" s="1"/>
      <c r="J44" s="694"/>
      <c r="K44" s="1"/>
      <c r="L44" s="1"/>
      <c r="M44" s="616"/>
      <c r="N44" s="1"/>
      <c r="O44" s="145"/>
      <c r="P44" s="145"/>
      <c r="Q44" s="145"/>
      <c r="R44" s="145">
        <v>1</v>
      </c>
      <c r="S44" s="115"/>
      <c r="T44" s="115"/>
      <c r="U44" s="115"/>
      <c r="V44" s="115"/>
      <c r="W44" s="115"/>
      <c r="X44" s="613"/>
      <c r="Y44" s="132"/>
    </row>
    <row r="45" spans="1:25" ht="35.1" customHeight="1">
      <c r="A45" s="23">
        <v>18</v>
      </c>
      <c r="B45" s="17" t="s">
        <v>179</v>
      </c>
      <c r="C45" s="473" t="s">
        <v>166</v>
      </c>
      <c r="D45" s="493" t="s">
        <v>1292</v>
      </c>
      <c r="E45" s="420">
        <v>1</v>
      </c>
      <c r="F45" s="489" t="s">
        <v>180</v>
      </c>
      <c r="G45" s="426" t="s">
        <v>1314</v>
      </c>
      <c r="H45" s="25"/>
      <c r="I45" s="1"/>
      <c r="J45" s="44">
        <v>106.38</v>
      </c>
      <c r="K45" s="1"/>
      <c r="L45" s="1"/>
      <c r="M45" s="56" t="s">
        <v>206</v>
      </c>
      <c r="N45" s="1"/>
      <c r="O45" s="145"/>
      <c r="P45" s="145"/>
      <c r="Q45" s="145"/>
      <c r="R45" s="145"/>
      <c r="S45" s="145">
        <v>1</v>
      </c>
      <c r="T45" s="115"/>
      <c r="U45" s="115"/>
      <c r="V45" s="115"/>
      <c r="W45" s="115"/>
      <c r="X45" s="368">
        <v>34.130000000000003</v>
      </c>
      <c r="Y45" s="132"/>
    </row>
    <row r="46" spans="1:25" ht="35.1" customHeight="1">
      <c r="A46" s="689">
        <v>19</v>
      </c>
      <c r="B46" s="691" t="s">
        <v>181</v>
      </c>
      <c r="C46" s="620" t="s">
        <v>166</v>
      </c>
      <c r="D46" s="686" t="s">
        <v>1293</v>
      </c>
      <c r="E46" s="420">
        <v>1</v>
      </c>
      <c r="F46" s="489" t="s">
        <v>182</v>
      </c>
      <c r="G46" s="623" t="s">
        <v>1315</v>
      </c>
      <c r="H46" s="34"/>
      <c r="I46" s="1"/>
      <c r="J46" s="694">
        <v>317.64999999999998</v>
      </c>
      <c r="K46" s="1"/>
      <c r="L46" s="1"/>
      <c r="M46" s="616" t="s">
        <v>206</v>
      </c>
      <c r="N46" s="1"/>
      <c r="O46" s="145"/>
      <c r="P46" s="145"/>
      <c r="Q46" s="145"/>
      <c r="R46" s="145">
        <v>1</v>
      </c>
      <c r="S46" s="115"/>
      <c r="T46" s="115"/>
      <c r="U46" s="115"/>
      <c r="V46" s="115"/>
      <c r="W46" s="115"/>
      <c r="X46" s="611">
        <v>96.89</v>
      </c>
      <c r="Y46" s="132"/>
    </row>
    <row r="47" spans="1:25" ht="35.1" customHeight="1">
      <c r="A47" s="689"/>
      <c r="B47" s="691"/>
      <c r="C47" s="620"/>
      <c r="D47" s="688"/>
      <c r="E47" s="420">
        <v>2</v>
      </c>
      <c r="F47" s="489" t="s">
        <v>183</v>
      </c>
      <c r="G47" s="626"/>
      <c r="H47" s="35"/>
      <c r="I47" s="1"/>
      <c r="J47" s="694"/>
      <c r="K47" s="1"/>
      <c r="L47" s="1"/>
      <c r="M47" s="616"/>
      <c r="N47" s="1"/>
      <c r="O47" s="145"/>
      <c r="P47" s="145"/>
      <c r="Q47" s="145"/>
      <c r="R47" s="145"/>
      <c r="S47" s="145">
        <v>1</v>
      </c>
      <c r="T47" s="115"/>
      <c r="U47" s="115"/>
      <c r="V47" s="115"/>
      <c r="W47" s="115"/>
      <c r="X47" s="612"/>
      <c r="Y47" s="229"/>
    </row>
    <row r="48" spans="1:25" ht="35.1" customHeight="1">
      <c r="A48" s="689"/>
      <c r="B48" s="691"/>
      <c r="C48" s="620"/>
      <c r="D48" s="687"/>
      <c r="E48" s="420">
        <v>3</v>
      </c>
      <c r="F48" s="489" t="s">
        <v>184</v>
      </c>
      <c r="G48" s="624"/>
      <c r="H48" s="36"/>
      <c r="I48" s="1"/>
      <c r="J48" s="694"/>
      <c r="K48" s="1"/>
      <c r="L48" s="1"/>
      <c r="M48" s="616"/>
      <c r="N48" s="1"/>
      <c r="O48" s="145"/>
      <c r="P48" s="145"/>
      <c r="Q48" s="145"/>
      <c r="R48" s="145"/>
      <c r="S48" s="145">
        <v>1</v>
      </c>
      <c r="T48" s="115"/>
      <c r="U48" s="115"/>
      <c r="V48" s="115"/>
      <c r="W48" s="115"/>
      <c r="X48" s="613"/>
      <c r="Y48" s="229"/>
    </row>
    <row r="49" spans="1:25" ht="35.1" customHeight="1">
      <c r="A49" s="689">
        <v>20</v>
      </c>
      <c r="B49" s="691" t="s">
        <v>185</v>
      </c>
      <c r="C49" s="620" t="s">
        <v>166</v>
      </c>
      <c r="D49" s="686" t="s">
        <v>1294</v>
      </c>
      <c r="E49" s="420">
        <v>1</v>
      </c>
      <c r="F49" s="489" t="s">
        <v>186</v>
      </c>
      <c r="G49" s="623" t="s">
        <v>1316</v>
      </c>
      <c r="H49" s="31"/>
      <c r="I49" s="1"/>
      <c r="J49" s="694">
        <v>211.67</v>
      </c>
      <c r="K49" s="1"/>
      <c r="L49" s="1"/>
      <c r="M49" s="616" t="s">
        <v>206</v>
      </c>
      <c r="N49" s="1"/>
      <c r="O49" s="145"/>
      <c r="P49" s="145">
        <v>1</v>
      </c>
      <c r="Q49" s="115"/>
      <c r="R49" s="115"/>
      <c r="S49" s="115"/>
      <c r="T49" s="115"/>
      <c r="U49" s="115"/>
      <c r="V49" s="115"/>
      <c r="W49" s="115"/>
      <c r="X49" s="368"/>
      <c r="Y49" s="132"/>
    </row>
    <row r="50" spans="1:25" ht="35.1" customHeight="1">
      <c r="A50" s="689"/>
      <c r="B50" s="691"/>
      <c r="C50" s="620"/>
      <c r="D50" s="687"/>
      <c r="E50" s="420">
        <v>2</v>
      </c>
      <c r="F50" s="489" t="s">
        <v>187</v>
      </c>
      <c r="G50" s="624"/>
      <c r="H50" s="32"/>
      <c r="I50" s="1"/>
      <c r="J50" s="694"/>
      <c r="K50" s="1"/>
      <c r="L50" s="1"/>
      <c r="M50" s="616"/>
      <c r="N50" s="1">
        <v>1</v>
      </c>
      <c r="O50" s="115"/>
      <c r="P50" s="115"/>
      <c r="Q50" s="115"/>
      <c r="R50" s="115"/>
      <c r="S50" s="115"/>
      <c r="T50" s="115"/>
      <c r="U50" s="115"/>
      <c r="V50" s="115"/>
      <c r="W50" s="115"/>
      <c r="X50" s="368"/>
      <c r="Y50" s="132"/>
    </row>
    <row r="51" spans="1:25" ht="35.1" customHeight="1">
      <c r="A51" s="689">
        <v>21</v>
      </c>
      <c r="B51" s="691" t="s">
        <v>188</v>
      </c>
      <c r="C51" s="620" t="s">
        <v>189</v>
      </c>
      <c r="D51" s="680" t="s">
        <v>1295</v>
      </c>
      <c r="E51" s="420">
        <v>1</v>
      </c>
      <c r="F51" s="474" t="s">
        <v>190</v>
      </c>
      <c r="G51" s="623" t="s">
        <v>1317</v>
      </c>
      <c r="H51" s="34"/>
      <c r="I51" s="1"/>
      <c r="J51" s="694">
        <v>315.37</v>
      </c>
      <c r="K51" s="1"/>
      <c r="L51" s="1"/>
      <c r="M51" s="616" t="s">
        <v>206</v>
      </c>
      <c r="N51" s="1"/>
      <c r="O51" s="145"/>
      <c r="P51" s="145"/>
      <c r="Q51" s="145"/>
      <c r="R51" s="145">
        <v>1</v>
      </c>
      <c r="S51" s="115"/>
      <c r="T51" s="115"/>
      <c r="U51" s="115"/>
      <c r="V51" s="115"/>
      <c r="W51" s="115"/>
      <c r="X51" s="614">
        <v>62</v>
      </c>
      <c r="Y51" s="132" t="s">
        <v>1858</v>
      </c>
    </row>
    <row r="52" spans="1:25" ht="35.1" customHeight="1">
      <c r="A52" s="689"/>
      <c r="B52" s="691"/>
      <c r="C52" s="620"/>
      <c r="D52" s="696"/>
      <c r="E52" s="420">
        <v>2</v>
      </c>
      <c r="F52" s="474" t="s">
        <v>191</v>
      </c>
      <c r="G52" s="626"/>
      <c r="H52" s="35"/>
      <c r="I52" s="1"/>
      <c r="J52" s="694"/>
      <c r="K52" s="1"/>
      <c r="L52" s="1"/>
      <c r="M52" s="616"/>
      <c r="N52" s="1">
        <v>1</v>
      </c>
      <c r="O52" s="115"/>
      <c r="P52" s="115"/>
      <c r="Q52" s="115"/>
      <c r="R52" s="115"/>
      <c r="S52" s="115"/>
      <c r="T52" s="115"/>
      <c r="U52" s="115"/>
      <c r="V52" s="115"/>
      <c r="W52" s="115"/>
      <c r="X52" s="676"/>
      <c r="Y52" s="132" t="s">
        <v>1859</v>
      </c>
    </row>
    <row r="53" spans="1:25" ht="35.1" customHeight="1">
      <c r="A53" s="689"/>
      <c r="B53" s="691"/>
      <c r="C53" s="620"/>
      <c r="D53" s="681"/>
      <c r="E53" s="420">
        <v>3</v>
      </c>
      <c r="F53" s="474" t="s">
        <v>192</v>
      </c>
      <c r="G53" s="624"/>
      <c r="H53" s="36"/>
      <c r="I53" s="1"/>
      <c r="J53" s="694"/>
      <c r="K53" s="1"/>
      <c r="L53" s="1"/>
      <c r="M53" s="616"/>
      <c r="N53" s="1"/>
      <c r="O53" s="145"/>
      <c r="P53" s="145"/>
      <c r="Q53" s="145"/>
      <c r="R53" s="145">
        <v>1</v>
      </c>
      <c r="S53" s="115"/>
      <c r="T53" s="115"/>
      <c r="U53" s="115"/>
      <c r="V53" s="115"/>
      <c r="W53" s="115"/>
      <c r="X53" s="615"/>
      <c r="Y53" s="229"/>
    </row>
    <row r="54" spans="1:25" ht="35.1" customHeight="1">
      <c r="A54" s="23">
        <v>22</v>
      </c>
      <c r="B54" s="17" t="s">
        <v>193</v>
      </c>
      <c r="C54" s="473" t="s">
        <v>189</v>
      </c>
      <c r="D54" s="447" t="s">
        <v>1296</v>
      </c>
      <c r="E54" s="420">
        <v>1</v>
      </c>
      <c r="F54" s="474" t="s">
        <v>194</v>
      </c>
      <c r="G54" s="426" t="s">
        <v>1318</v>
      </c>
      <c r="H54" s="25"/>
      <c r="I54" s="1"/>
      <c r="J54" s="44">
        <v>104.49</v>
      </c>
      <c r="K54" s="1"/>
      <c r="L54" s="1"/>
      <c r="M54" s="56" t="s">
        <v>206</v>
      </c>
      <c r="N54" s="1"/>
      <c r="O54" s="145"/>
      <c r="P54" s="145"/>
      <c r="Q54" s="145"/>
      <c r="R54" s="145"/>
      <c r="S54" s="145">
        <v>1</v>
      </c>
      <c r="T54" s="115"/>
      <c r="U54" s="115"/>
      <c r="V54" s="115"/>
      <c r="W54" s="115"/>
      <c r="X54" s="368">
        <v>39.54</v>
      </c>
      <c r="Y54" s="132"/>
    </row>
    <row r="55" spans="1:25" ht="35.1" customHeight="1">
      <c r="A55" s="689">
        <v>23</v>
      </c>
      <c r="B55" s="691" t="s">
        <v>195</v>
      </c>
      <c r="C55" s="620" t="s">
        <v>189</v>
      </c>
      <c r="D55" s="680" t="s">
        <v>1297</v>
      </c>
      <c r="E55" s="420">
        <v>1</v>
      </c>
      <c r="F55" s="474" t="s">
        <v>196</v>
      </c>
      <c r="G55" s="623" t="s">
        <v>1319</v>
      </c>
      <c r="H55" s="31"/>
      <c r="I55" s="1"/>
      <c r="J55" s="694">
        <v>210.11</v>
      </c>
      <c r="K55" s="1"/>
      <c r="L55" s="1"/>
      <c r="M55" s="616" t="s">
        <v>206</v>
      </c>
      <c r="N55" s="1"/>
      <c r="O55" s="145"/>
      <c r="P55" s="145"/>
      <c r="Q55" s="145">
        <v>1</v>
      </c>
      <c r="R55" s="115"/>
      <c r="S55" s="115"/>
      <c r="T55" s="115"/>
      <c r="U55" s="115"/>
      <c r="V55" s="115"/>
      <c r="W55" s="115"/>
      <c r="X55" s="611">
        <v>71.16</v>
      </c>
      <c r="Y55" s="132"/>
    </row>
    <row r="56" spans="1:25" ht="35.1" customHeight="1">
      <c r="A56" s="689"/>
      <c r="B56" s="691"/>
      <c r="C56" s="620"/>
      <c r="D56" s="681"/>
      <c r="E56" s="420">
        <v>2</v>
      </c>
      <c r="F56" s="474" t="s">
        <v>197</v>
      </c>
      <c r="G56" s="624"/>
      <c r="H56" s="32"/>
      <c r="I56" s="1"/>
      <c r="J56" s="694"/>
      <c r="K56" s="1"/>
      <c r="L56" s="1"/>
      <c r="M56" s="616"/>
      <c r="N56" s="1"/>
      <c r="O56" s="145"/>
      <c r="P56" s="145"/>
      <c r="Q56" s="145"/>
      <c r="R56" s="145"/>
      <c r="S56" s="145"/>
      <c r="T56" s="145">
        <v>1</v>
      </c>
      <c r="U56" s="115"/>
      <c r="V56" s="115"/>
      <c r="W56" s="115"/>
      <c r="X56" s="613"/>
      <c r="Y56" s="132"/>
    </row>
    <row r="57" spans="1:25" ht="35.1" customHeight="1">
      <c r="A57" s="23">
        <v>24</v>
      </c>
      <c r="B57" s="17" t="s">
        <v>198</v>
      </c>
      <c r="C57" s="473" t="s">
        <v>189</v>
      </c>
      <c r="D57" s="447" t="s">
        <v>1298</v>
      </c>
      <c r="E57" s="420">
        <v>1</v>
      </c>
      <c r="F57" s="474" t="s">
        <v>199</v>
      </c>
      <c r="G57" s="426" t="s">
        <v>1320</v>
      </c>
      <c r="H57" s="25"/>
      <c r="I57" s="1"/>
      <c r="J57" s="44">
        <v>106.08</v>
      </c>
      <c r="K57" s="1"/>
      <c r="L57" s="1"/>
      <c r="M57" s="56" t="s">
        <v>206</v>
      </c>
      <c r="N57" s="1"/>
      <c r="O57" s="145"/>
      <c r="P57" s="145"/>
      <c r="Q57" s="145"/>
      <c r="R57" s="145"/>
      <c r="S57" s="145">
        <v>1</v>
      </c>
      <c r="T57" s="115"/>
      <c r="U57" s="115"/>
      <c r="V57" s="115"/>
      <c r="W57" s="115"/>
      <c r="X57" s="368">
        <v>43.89</v>
      </c>
      <c r="Y57" s="132"/>
    </row>
    <row r="58" spans="1:25" ht="35.1" customHeight="1">
      <c r="A58" s="23">
        <v>25</v>
      </c>
      <c r="B58" s="17" t="s">
        <v>200</v>
      </c>
      <c r="C58" s="473" t="s">
        <v>189</v>
      </c>
      <c r="D58" s="447" t="s">
        <v>1299</v>
      </c>
      <c r="E58" s="420">
        <v>1</v>
      </c>
      <c r="F58" s="474" t="s">
        <v>201</v>
      </c>
      <c r="G58" s="426" t="s">
        <v>1321</v>
      </c>
      <c r="H58" s="25"/>
      <c r="I58" s="1"/>
      <c r="J58" s="44">
        <v>106.27</v>
      </c>
      <c r="K58" s="1"/>
      <c r="L58" s="1"/>
      <c r="M58" s="56" t="s">
        <v>206</v>
      </c>
      <c r="N58" s="1"/>
      <c r="O58" s="145"/>
      <c r="P58" s="145"/>
      <c r="Q58" s="145"/>
      <c r="R58" s="145"/>
      <c r="S58" s="145">
        <v>1</v>
      </c>
      <c r="T58" s="115"/>
      <c r="U58" s="115"/>
      <c r="V58" s="115"/>
      <c r="W58" s="115"/>
      <c r="X58" s="368">
        <v>31.87</v>
      </c>
      <c r="Y58" s="228"/>
    </row>
    <row r="59" spans="1:25" ht="35.1" customHeight="1">
      <c r="A59" s="23">
        <v>26</v>
      </c>
      <c r="B59" s="17" t="s">
        <v>202</v>
      </c>
      <c r="C59" s="473" t="s">
        <v>189</v>
      </c>
      <c r="D59" s="447" t="s">
        <v>1300</v>
      </c>
      <c r="E59" s="420">
        <v>1</v>
      </c>
      <c r="F59" s="474" t="s">
        <v>203</v>
      </c>
      <c r="G59" s="426" t="s">
        <v>1321</v>
      </c>
      <c r="H59" s="25"/>
      <c r="I59" s="1"/>
      <c r="J59" s="44">
        <v>105.13</v>
      </c>
      <c r="K59" s="1"/>
      <c r="L59" s="1"/>
      <c r="M59" s="56" t="s">
        <v>206</v>
      </c>
      <c r="N59" s="1"/>
      <c r="O59" s="145"/>
      <c r="P59" s="145"/>
      <c r="Q59" s="145"/>
      <c r="R59" s="145"/>
      <c r="S59" s="145"/>
      <c r="T59" s="145">
        <v>1</v>
      </c>
      <c r="U59" s="115"/>
      <c r="V59" s="115"/>
      <c r="W59" s="115"/>
      <c r="X59" s="368">
        <v>56.85</v>
      </c>
      <c r="Y59" s="132"/>
    </row>
    <row r="60" spans="1:25" ht="35.1" customHeight="1">
      <c r="A60" s="689">
        <v>27</v>
      </c>
      <c r="B60" s="691" t="s">
        <v>204</v>
      </c>
      <c r="C60" s="620" t="s">
        <v>189</v>
      </c>
      <c r="D60" s="680" t="s">
        <v>1301</v>
      </c>
      <c r="E60" s="420">
        <v>1</v>
      </c>
      <c r="F60" s="474" t="s">
        <v>205</v>
      </c>
      <c r="G60" s="623" t="s">
        <v>1322</v>
      </c>
      <c r="H60" s="34"/>
      <c r="I60" s="1"/>
      <c r="J60" s="694">
        <v>216.41</v>
      </c>
      <c r="K60" s="1"/>
      <c r="L60" s="1"/>
      <c r="M60" s="616" t="s">
        <v>206</v>
      </c>
      <c r="N60" s="1">
        <v>1</v>
      </c>
      <c r="O60" s="163"/>
      <c r="P60" s="163"/>
      <c r="Q60" s="163"/>
      <c r="R60" s="163"/>
      <c r="S60" s="115"/>
      <c r="T60" s="115"/>
      <c r="U60" s="115"/>
      <c r="V60" s="115"/>
      <c r="W60" s="115"/>
      <c r="X60" s="611">
        <v>24.34</v>
      </c>
      <c r="Y60" s="132" t="s">
        <v>1770</v>
      </c>
    </row>
    <row r="61" spans="1:25" ht="35.1" customHeight="1">
      <c r="A61" s="690"/>
      <c r="B61" s="692"/>
      <c r="C61" s="693"/>
      <c r="D61" s="681"/>
      <c r="E61" s="421">
        <v>2</v>
      </c>
      <c r="F61" s="490" t="s">
        <v>207</v>
      </c>
      <c r="G61" s="624"/>
      <c r="H61" s="35"/>
      <c r="I61" s="39"/>
      <c r="J61" s="695"/>
      <c r="K61" s="39"/>
      <c r="L61" s="39"/>
      <c r="M61" s="679"/>
      <c r="N61" s="39"/>
      <c r="O61" s="261"/>
      <c r="P61" s="261"/>
      <c r="Q61" s="261"/>
      <c r="R61" s="261"/>
      <c r="S61" s="261">
        <v>1</v>
      </c>
      <c r="T61" s="140"/>
      <c r="U61" s="140"/>
      <c r="V61" s="140"/>
      <c r="W61" s="140"/>
      <c r="X61" s="612"/>
      <c r="Y61" s="254"/>
    </row>
    <row r="62" spans="1:25" ht="35.1" customHeight="1">
      <c r="A62" s="611">
        <v>28</v>
      </c>
      <c r="B62" s="697" t="s">
        <v>1934</v>
      </c>
      <c r="C62" s="668" t="s">
        <v>189</v>
      </c>
      <c r="D62" s="668" t="s">
        <v>1301</v>
      </c>
      <c r="E62" s="298">
        <v>1</v>
      </c>
      <c r="F62" s="431" t="s">
        <v>1935</v>
      </c>
      <c r="G62" s="630" t="s">
        <v>1936</v>
      </c>
      <c r="J62" s="614">
        <v>432.8</v>
      </c>
      <c r="K62" s="1"/>
      <c r="L62" s="1"/>
      <c r="M62" s="255"/>
      <c r="N62" s="1"/>
      <c r="O62" s="1"/>
      <c r="P62" s="107"/>
      <c r="Q62" s="107"/>
      <c r="R62" s="107"/>
      <c r="S62" s="1"/>
      <c r="T62" s="1"/>
      <c r="U62" s="1"/>
      <c r="V62" s="1"/>
      <c r="W62" s="1"/>
      <c r="X62" s="368"/>
      <c r="Y62" s="103"/>
    </row>
    <row r="63" spans="1:25" ht="35.1" customHeight="1">
      <c r="A63" s="612"/>
      <c r="B63" s="697"/>
      <c r="C63" s="668"/>
      <c r="D63" s="668"/>
      <c r="E63" s="298">
        <v>2</v>
      </c>
      <c r="F63" s="431" t="s">
        <v>1937</v>
      </c>
      <c r="G63" s="698"/>
      <c r="J63" s="676"/>
      <c r="K63" s="1"/>
      <c r="L63" s="1"/>
      <c r="M63" s="255"/>
      <c r="N63" s="1"/>
      <c r="O63" s="1"/>
      <c r="P63" s="107"/>
      <c r="Q63" s="107"/>
      <c r="R63" s="107"/>
      <c r="S63" s="1"/>
      <c r="T63" s="1"/>
      <c r="U63" s="1"/>
      <c r="V63" s="1"/>
      <c r="W63" s="1"/>
      <c r="X63" s="368"/>
      <c r="Y63" s="103"/>
    </row>
    <row r="64" spans="1:25" ht="35.1" customHeight="1">
      <c r="A64" s="612"/>
      <c r="B64" s="697"/>
      <c r="C64" s="668"/>
      <c r="D64" s="668"/>
      <c r="E64" s="298">
        <v>3</v>
      </c>
      <c r="F64" s="431" t="s">
        <v>1938</v>
      </c>
      <c r="G64" s="698"/>
      <c r="J64" s="676"/>
      <c r="K64" s="1"/>
      <c r="L64" s="1"/>
      <c r="M64" s="255"/>
      <c r="N64" s="1"/>
      <c r="O64" s="1"/>
      <c r="P64" s="107"/>
      <c r="Q64" s="107"/>
      <c r="R64" s="107"/>
      <c r="S64" s="1"/>
      <c r="T64" s="1"/>
      <c r="U64" s="1"/>
      <c r="V64" s="1"/>
      <c r="W64" s="1"/>
      <c r="X64" s="368"/>
      <c r="Y64" s="103"/>
    </row>
    <row r="65" spans="1:25" ht="35.1" customHeight="1">
      <c r="A65" s="613"/>
      <c r="B65" s="697"/>
      <c r="C65" s="668"/>
      <c r="D65" s="668"/>
      <c r="E65" s="298">
        <v>4</v>
      </c>
      <c r="F65" s="431" t="s">
        <v>1939</v>
      </c>
      <c r="G65" s="631"/>
      <c r="J65" s="615"/>
      <c r="K65" s="1"/>
      <c r="L65" s="1"/>
      <c r="M65" s="255"/>
      <c r="N65" s="1"/>
      <c r="O65" s="1"/>
      <c r="P65" s="107"/>
      <c r="Q65" s="107"/>
      <c r="R65" s="107"/>
      <c r="S65" s="1"/>
      <c r="T65" s="1"/>
      <c r="U65" s="1"/>
      <c r="V65" s="1"/>
      <c r="W65" s="1"/>
      <c r="X65" s="368"/>
      <c r="Y65" s="103"/>
    </row>
    <row r="66" spans="1:25" ht="35.1" customHeight="1">
      <c r="A66" s="255">
        <v>29</v>
      </c>
      <c r="B66" s="256" t="s">
        <v>1940</v>
      </c>
      <c r="C66" s="413" t="s">
        <v>189</v>
      </c>
      <c r="D66" s="413" t="s">
        <v>1941</v>
      </c>
      <c r="E66" s="298">
        <v>1</v>
      </c>
      <c r="F66" s="83" t="s">
        <v>1942</v>
      </c>
      <c r="G66" s="488" t="s">
        <v>1943</v>
      </c>
      <c r="J66" s="1">
        <v>105.07</v>
      </c>
      <c r="K66" s="1"/>
      <c r="L66" s="1"/>
      <c r="M66" s="255"/>
      <c r="N66" s="1">
        <v>1</v>
      </c>
      <c r="O66" s="1"/>
      <c r="P66" s="107"/>
      <c r="Q66" s="107"/>
      <c r="R66" s="107"/>
      <c r="S66" s="1"/>
      <c r="T66" s="1"/>
      <c r="U66" s="1"/>
      <c r="V66" s="1"/>
      <c r="W66" s="1"/>
      <c r="X66" s="368"/>
      <c r="Y66" s="103"/>
    </row>
    <row r="67" spans="1:25" ht="35.1" customHeight="1">
      <c r="A67" s="255">
        <v>30</v>
      </c>
      <c r="B67" s="256" t="s">
        <v>1944</v>
      </c>
      <c r="C67" s="413" t="s">
        <v>189</v>
      </c>
      <c r="D67" s="413" t="s">
        <v>1297</v>
      </c>
      <c r="E67" s="298">
        <v>1</v>
      </c>
      <c r="F67" s="83" t="s">
        <v>1945</v>
      </c>
      <c r="G67" s="487" t="s">
        <v>1946</v>
      </c>
      <c r="J67" s="1">
        <v>105.05</v>
      </c>
      <c r="K67" s="1"/>
      <c r="L67" s="1"/>
      <c r="M67" s="255"/>
      <c r="N67" s="1"/>
      <c r="O67" s="250"/>
      <c r="P67" s="364">
        <v>1</v>
      </c>
      <c r="Q67" s="107"/>
      <c r="R67" s="107"/>
      <c r="S67" s="1"/>
      <c r="T67" s="1"/>
      <c r="U67" s="1"/>
      <c r="V67" s="1"/>
      <c r="W67" s="1"/>
      <c r="X67" s="368"/>
      <c r="Y67" s="103"/>
    </row>
    <row r="68" spans="1:25" ht="35.1" customHeight="1">
      <c r="A68" s="255">
        <v>31</v>
      </c>
      <c r="B68" s="256" t="s">
        <v>1947</v>
      </c>
      <c r="C68" s="413" t="s">
        <v>189</v>
      </c>
      <c r="D68" s="413" t="s">
        <v>1948</v>
      </c>
      <c r="E68" s="298">
        <v>1</v>
      </c>
      <c r="F68" s="83" t="s">
        <v>1949</v>
      </c>
      <c r="G68" s="488" t="s">
        <v>1950</v>
      </c>
      <c r="J68" s="1">
        <v>105.12</v>
      </c>
      <c r="K68" s="1"/>
      <c r="L68" s="1"/>
      <c r="M68" s="255"/>
      <c r="N68" s="1"/>
      <c r="O68" s="250"/>
      <c r="P68" s="364">
        <v>1</v>
      </c>
      <c r="Q68" s="107"/>
      <c r="R68" s="107"/>
      <c r="S68" s="1"/>
      <c r="T68" s="1"/>
      <c r="U68" s="1"/>
      <c r="V68" s="1"/>
      <c r="W68" s="1"/>
      <c r="X68" s="368">
        <v>10.25</v>
      </c>
      <c r="Y68" s="103"/>
    </row>
    <row r="69" spans="1:25" ht="35.1" customHeight="1">
      <c r="A69" s="255">
        <v>32</v>
      </c>
      <c r="B69" s="256" t="s">
        <v>1951</v>
      </c>
      <c r="C69" s="413" t="s">
        <v>189</v>
      </c>
      <c r="D69" s="413" t="s">
        <v>1952</v>
      </c>
      <c r="E69" s="298">
        <v>1</v>
      </c>
      <c r="F69" s="83" t="s">
        <v>1953</v>
      </c>
      <c r="G69" s="488" t="s">
        <v>1936</v>
      </c>
      <c r="J69" s="1">
        <v>105.06</v>
      </c>
      <c r="K69" s="1"/>
      <c r="L69" s="1"/>
      <c r="M69" s="255"/>
      <c r="N69" s="1"/>
      <c r="O69" s="1"/>
      <c r="P69" s="107"/>
      <c r="Q69" s="107"/>
      <c r="R69" s="107"/>
      <c r="S69" s="1"/>
      <c r="T69" s="1"/>
      <c r="U69" s="1"/>
      <c r="V69" s="1"/>
      <c r="W69" s="1"/>
      <c r="X69" s="368"/>
      <c r="Y69" s="103"/>
    </row>
    <row r="70" spans="1:25" ht="35.1" customHeight="1">
      <c r="A70" s="255">
        <v>33</v>
      </c>
      <c r="B70" s="256" t="s">
        <v>1954</v>
      </c>
      <c r="C70" s="413" t="s">
        <v>189</v>
      </c>
      <c r="D70" s="413" t="s">
        <v>1955</v>
      </c>
      <c r="E70" s="298">
        <v>1</v>
      </c>
      <c r="F70" s="83" t="s">
        <v>1956</v>
      </c>
      <c r="G70" s="487" t="s">
        <v>1957</v>
      </c>
      <c r="J70" s="1">
        <v>105.14</v>
      </c>
      <c r="K70" s="1"/>
      <c r="L70" s="1"/>
      <c r="M70" s="255"/>
      <c r="N70" s="1">
        <v>1</v>
      </c>
      <c r="O70" s="1"/>
      <c r="P70" s="107"/>
      <c r="Q70" s="107"/>
      <c r="R70" s="107"/>
      <c r="S70" s="1"/>
      <c r="T70" s="1"/>
      <c r="U70" s="1"/>
      <c r="V70" s="1"/>
      <c r="W70" s="1"/>
      <c r="X70" s="368"/>
      <c r="Y70" s="103"/>
    </row>
    <row r="71" spans="1:25" ht="35.1" customHeight="1">
      <c r="A71" s="260">
        <v>34</v>
      </c>
      <c r="B71" s="256" t="s">
        <v>1958</v>
      </c>
      <c r="C71" s="413" t="s">
        <v>189</v>
      </c>
      <c r="D71" s="413" t="s">
        <v>1300</v>
      </c>
      <c r="E71" s="298">
        <v>1</v>
      </c>
      <c r="F71" s="83" t="s">
        <v>1959</v>
      </c>
      <c r="G71" s="487" t="s">
        <v>1960</v>
      </c>
      <c r="J71" s="1">
        <v>105.13</v>
      </c>
      <c r="K71" s="1"/>
      <c r="L71" s="1"/>
      <c r="M71" s="255"/>
      <c r="N71" s="1"/>
      <c r="O71" s="250"/>
      <c r="P71" s="363"/>
      <c r="Q71" s="364">
        <v>1</v>
      </c>
      <c r="R71" s="107"/>
      <c r="S71" s="1"/>
      <c r="T71" s="1"/>
      <c r="U71" s="1"/>
      <c r="V71" s="1"/>
      <c r="W71" s="1"/>
      <c r="X71" s="368">
        <v>21.08</v>
      </c>
      <c r="Y71" s="103"/>
    </row>
    <row r="72" spans="1:25" ht="35.1" customHeight="1">
      <c r="A72" s="700">
        <v>35</v>
      </c>
      <c r="B72" s="697" t="s">
        <v>1964</v>
      </c>
      <c r="C72" s="668" t="s">
        <v>124</v>
      </c>
      <c r="D72" s="668" t="s">
        <v>1965</v>
      </c>
      <c r="E72" s="298">
        <v>1</v>
      </c>
      <c r="F72" s="83" t="s">
        <v>1966</v>
      </c>
      <c r="G72" s="699" t="s">
        <v>1967</v>
      </c>
      <c r="J72" s="677">
        <v>208.95</v>
      </c>
      <c r="K72" s="1"/>
      <c r="L72" s="1"/>
      <c r="M72" s="255"/>
      <c r="N72" s="1"/>
      <c r="O72" s="250"/>
      <c r="P72" s="364">
        <v>1</v>
      </c>
      <c r="Q72" s="107"/>
      <c r="R72" s="107"/>
      <c r="S72" s="1"/>
      <c r="T72" s="1"/>
      <c r="U72" s="1"/>
      <c r="V72" s="1"/>
      <c r="W72" s="1"/>
      <c r="X72" s="368"/>
      <c r="Y72" s="103"/>
    </row>
    <row r="73" spans="1:25" ht="35.1" customHeight="1">
      <c r="A73" s="701"/>
      <c r="B73" s="697"/>
      <c r="C73" s="668"/>
      <c r="D73" s="668"/>
      <c r="E73" s="298">
        <v>2</v>
      </c>
      <c r="F73" s="83" t="s">
        <v>1968</v>
      </c>
      <c r="G73" s="699"/>
      <c r="J73" s="678"/>
      <c r="K73" s="1"/>
      <c r="L73" s="1"/>
      <c r="M73" s="255"/>
      <c r="N73" s="1">
        <v>1</v>
      </c>
      <c r="O73" s="1"/>
      <c r="P73" s="107"/>
      <c r="Q73" s="107"/>
      <c r="R73" s="107"/>
      <c r="S73" s="1"/>
      <c r="T73" s="1"/>
      <c r="U73" s="1"/>
      <c r="V73" s="1"/>
      <c r="W73" s="1"/>
      <c r="X73" s="368"/>
      <c r="Y73" s="103"/>
    </row>
    <row r="74" spans="1:25" ht="35.1" customHeight="1">
      <c r="A74" s="161">
        <v>36</v>
      </c>
      <c r="B74" s="256" t="s">
        <v>1969</v>
      </c>
      <c r="C74" s="413" t="s">
        <v>124</v>
      </c>
      <c r="D74" s="413" t="s">
        <v>124</v>
      </c>
      <c r="E74" s="298">
        <v>1</v>
      </c>
      <c r="F74" s="83" t="s">
        <v>1970</v>
      </c>
      <c r="G74" s="487" t="s">
        <v>1971</v>
      </c>
      <c r="J74" s="1">
        <v>103.74</v>
      </c>
      <c r="K74" s="1"/>
      <c r="L74" s="1"/>
      <c r="M74" s="255"/>
      <c r="N74" s="1">
        <v>1</v>
      </c>
      <c r="O74" s="1"/>
      <c r="P74" s="107"/>
      <c r="Q74" s="107"/>
      <c r="R74" s="107"/>
      <c r="S74" s="1"/>
      <c r="T74" s="1"/>
      <c r="U74" s="1"/>
      <c r="V74" s="1"/>
      <c r="W74" s="1"/>
      <c r="X74" s="368"/>
      <c r="Y74" s="103"/>
    </row>
    <row r="75" spans="1:25" ht="35.1" customHeight="1">
      <c r="A75" s="161">
        <v>37</v>
      </c>
      <c r="B75" s="256" t="s">
        <v>1972</v>
      </c>
      <c r="C75" s="413" t="s">
        <v>124</v>
      </c>
      <c r="D75" s="413" t="s">
        <v>1285</v>
      </c>
      <c r="E75" s="298">
        <v>1</v>
      </c>
      <c r="F75" s="83" t="s">
        <v>1973</v>
      </c>
      <c r="G75" s="487" t="s">
        <v>1967</v>
      </c>
      <c r="J75" s="48">
        <v>104.6</v>
      </c>
      <c r="K75" s="1"/>
      <c r="L75" s="1"/>
      <c r="M75" s="255"/>
      <c r="N75" s="1"/>
      <c r="O75" s="250"/>
      <c r="P75" s="364">
        <v>1</v>
      </c>
      <c r="Q75" s="107"/>
      <c r="R75" s="107"/>
      <c r="S75" s="1"/>
      <c r="T75" s="1"/>
      <c r="U75" s="1"/>
      <c r="V75" s="1"/>
      <c r="W75" s="1"/>
      <c r="X75" s="368"/>
      <c r="Y75" s="103"/>
    </row>
    <row r="76" spans="1:25">
      <c r="A76" s="1"/>
      <c r="B76" s="53" t="s">
        <v>208</v>
      </c>
      <c r="C76" s="85"/>
      <c r="D76" s="85"/>
      <c r="E76" s="79">
        <f>E9+E11+E15+E17+E21+E22+E23+E26+E29+E31+E32+E33+E35+E37+E39+E41+E44+E45+E48+E50+E53+E54+E56+E57+E58+E59+E61+E65+E66+E67+E68+E69+E70+E71+E73+E74+E75</f>
        <v>68</v>
      </c>
      <c r="F76" s="1"/>
      <c r="G76" s="133"/>
      <c r="H76" s="1"/>
      <c r="I76" s="1"/>
      <c r="J76" s="16">
        <f>SUM(J8:J75)</f>
        <v>7140.9500000000007</v>
      </c>
      <c r="K76" s="1"/>
      <c r="L76" s="1"/>
      <c r="M76" s="55"/>
      <c r="N76" s="16">
        <f>SUM(N8:N75)</f>
        <v>15</v>
      </c>
      <c r="O76" s="78">
        <f t="shared" ref="O76:X76" si="0">SUM(O8:O75)</f>
        <v>0</v>
      </c>
      <c r="P76" s="78">
        <f t="shared" si="0"/>
        <v>11</v>
      </c>
      <c r="Q76" s="78">
        <f t="shared" si="0"/>
        <v>4</v>
      </c>
      <c r="R76" s="78">
        <f t="shared" si="0"/>
        <v>7</v>
      </c>
      <c r="S76" s="78">
        <f t="shared" si="0"/>
        <v>19</v>
      </c>
      <c r="T76" s="78">
        <f t="shared" si="0"/>
        <v>2</v>
      </c>
      <c r="U76" s="78">
        <f t="shared" si="0"/>
        <v>0</v>
      </c>
      <c r="V76" s="78">
        <f t="shared" si="0"/>
        <v>1</v>
      </c>
      <c r="W76" s="78">
        <f t="shared" si="0"/>
        <v>0</v>
      </c>
      <c r="X76" s="78">
        <f t="shared" si="0"/>
        <v>1631.9</v>
      </c>
      <c r="Y76" s="103"/>
    </row>
  </sheetData>
  <mergeCells count="181">
    <mergeCell ref="A62:A65"/>
    <mergeCell ref="B62:B65"/>
    <mergeCell ref="C62:C65"/>
    <mergeCell ref="D62:D65"/>
    <mergeCell ref="G62:G65"/>
    <mergeCell ref="B72:B73"/>
    <mergeCell ref="C72:C73"/>
    <mergeCell ref="D72:D73"/>
    <mergeCell ref="G72:G73"/>
    <mergeCell ref="A72:A73"/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A16:A17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  <mergeCell ref="C12:C15"/>
    <mergeCell ref="J12:J15"/>
    <mergeCell ref="A8:A9"/>
    <mergeCell ref="B8:B9"/>
    <mergeCell ref="C8:C9"/>
    <mergeCell ref="J8:J9"/>
    <mergeCell ref="D16:D17"/>
    <mergeCell ref="A30:A31"/>
    <mergeCell ref="B30:B31"/>
    <mergeCell ref="C30:C31"/>
    <mergeCell ref="J30:J31"/>
    <mergeCell ref="M30:M31"/>
    <mergeCell ref="M18:M21"/>
    <mergeCell ref="A24:A26"/>
    <mergeCell ref="B24:B26"/>
    <mergeCell ref="C24:C26"/>
    <mergeCell ref="J24:J26"/>
    <mergeCell ref="M24:M26"/>
    <mergeCell ref="A18:A21"/>
    <mergeCell ref="B18:B21"/>
    <mergeCell ref="C18:C21"/>
    <mergeCell ref="J18:J21"/>
    <mergeCell ref="G24:G26"/>
    <mergeCell ref="G27:G29"/>
    <mergeCell ref="G30:G31"/>
    <mergeCell ref="A27:A29"/>
    <mergeCell ref="B27:B29"/>
    <mergeCell ref="C27:C29"/>
    <mergeCell ref="J27:J29"/>
    <mergeCell ref="D18:D21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38:G39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M42:M44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G18:G21"/>
    <mergeCell ref="D8:D9"/>
    <mergeCell ref="D10:D11"/>
    <mergeCell ref="D12:D15"/>
    <mergeCell ref="G42:G44"/>
    <mergeCell ref="X8:X9"/>
    <mergeCell ref="J62:J65"/>
    <mergeCell ref="J72:J73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  <mergeCell ref="M60:M61"/>
    <mergeCell ref="M27:M29"/>
    <mergeCell ref="M12:M15"/>
    <mergeCell ref="X36:X37"/>
    <mergeCell ref="X40:X41"/>
  </mergeCells>
  <pageMargins left="0.3" right="0" top="0.118110236220472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24"/>
  <sheetViews>
    <sheetView showGridLines="0" view="pageBreakPreview" zoomScale="88" zoomScaleSheetLayoutView="8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71" sqref="D71"/>
    </sheetView>
  </sheetViews>
  <sheetFormatPr defaultRowHeight="15"/>
  <cols>
    <col min="1" max="1" width="5.28515625" style="12" customWidth="1"/>
    <col min="2" max="2" width="12.5703125" style="123" customWidth="1"/>
    <col min="3" max="3" width="11.85546875" style="12" customWidth="1"/>
    <col min="4" max="4" width="12.28515625" style="12" customWidth="1"/>
    <col min="5" max="5" width="8.7109375" hidden="1" customWidth="1"/>
    <col min="6" max="6" width="4.85546875" style="11" customWidth="1"/>
    <col min="7" max="7" width="35" style="37" customWidth="1"/>
    <col min="8" max="8" width="22.5703125" style="37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1.28515625" style="242" customWidth="1"/>
    <col min="16" max="16" width="4.140625" style="11" hidden="1" customWidth="1"/>
    <col min="17" max="25" width="4.7109375" customWidth="1"/>
    <col min="27" max="27" width="14.7109375" style="88" customWidth="1"/>
  </cols>
  <sheetData>
    <row r="1" spans="1:28" ht="18" customHeight="1">
      <c r="A1" s="706" t="s">
        <v>18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</row>
    <row r="2" spans="1:28" ht="15" customHeight="1">
      <c r="A2" s="705" t="str">
        <f>'Patna (West)'!A2</f>
        <v>Progress Report for the construction of SSS ( Sanc. Year 2012 - 13 )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</row>
    <row r="3" spans="1:28" ht="18.75" customHeight="1">
      <c r="A3" s="707" t="s">
        <v>43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3" t="str">
        <f>Summary!V3</f>
        <v>Date:-31.01.2015</v>
      </c>
      <c r="AA3" s="703"/>
      <c r="AB3" s="3"/>
    </row>
    <row r="4" spans="1:28" ht="15" customHeight="1">
      <c r="A4" s="710" t="s">
        <v>1804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</row>
    <row r="5" spans="1:28" ht="18" customHeight="1">
      <c r="A5" s="641" t="s">
        <v>0</v>
      </c>
      <c r="B5" s="641" t="s">
        <v>1</v>
      </c>
      <c r="C5" s="641" t="s">
        <v>2</v>
      </c>
      <c r="D5" s="641" t="s">
        <v>3</v>
      </c>
      <c r="E5" s="494"/>
      <c r="F5" s="641" t="s">
        <v>0</v>
      </c>
      <c r="G5" s="662" t="s">
        <v>4</v>
      </c>
      <c r="H5" s="662" t="s">
        <v>5</v>
      </c>
      <c r="I5" s="722" t="s">
        <v>1426</v>
      </c>
      <c r="J5" s="642" t="s">
        <v>211</v>
      </c>
      <c r="K5" s="641" t="s">
        <v>209</v>
      </c>
      <c r="L5" s="642" t="s">
        <v>210</v>
      </c>
      <c r="M5" s="642" t="s">
        <v>31</v>
      </c>
      <c r="N5" s="641" t="s">
        <v>19</v>
      </c>
      <c r="O5" s="719" t="s">
        <v>32</v>
      </c>
      <c r="P5" s="645" t="s">
        <v>15</v>
      </c>
      <c r="Q5" s="645"/>
      <c r="R5" s="645"/>
      <c r="S5" s="645"/>
      <c r="T5" s="645"/>
      <c r="U5" s="645"/>
      <c r="V5" s="645"/>
      <c r="W5" s="645"/>
      <c r="X5" s="645"/>
      <c r="Y5" s="645"/>
      <c r="Z5" s="642" t="s">
        <v>20</v>
      </c>
      <c r="AA5" s="642" t="s">
        <v>13</v>
      </c>
    </row>
    <row r="6" spans="1:28" ht="26.25" customHeight="1">
      <c r="A6" s="641"/>
      <c r="B6" s="641"/>
      <c r="C6" s="641"/>
      <c r="D6" s="641"/>
      <c r="E6" s="494"/>
      <c r="F6" s="641"/>
      <c r="G6" s="662"/>
      <c r="H6" s="662"/>
      <c r="I6" s="723"/>
      <c r="J6" s="643"/>
      <c r="K6" s="641"/>
      <c r="L6" s="643"/>
      <c r="M6" s="643"/>
      <c r="N6" s="641"/>
      <c r="O6" s="720"/>
      <c r="P6" s="641" t="s">
        <v>6</v>
      </c>
      <c r="Q6" s="718" t="s">
        <v>2379</v>
      </c>
      <c r="R6" s="717" t="s">
        <v>9</v>
      </c>
      <c r="S6" s="717" t="s">
        <v>8</v>
      </c>
      <c r="T6" s="717" t="s">
        <v>16</v>
      </c>
      <c r="U6" s="717"/>
      <c r="V6" s="717" t="s">
        <v>17</v>
      </c>
      <c r="W6" s="717"/>
      <c r="X6" s="717" t="s">
        <v>12</v>
      </c>
      <c r="Y6" s="717" t="s">
        <v>7</v>
      </c>
      <c r="Z6" s="643"/>
      <c r="AA6" s="643"/>
    </row>
    <row r="7" spans="1:28" ht="27.75" customHeight="1">
      <c r="A7" s="641"/>
      <c r="B7" s="641"/>
      <c r="C7" s="641"/>
      <c r="D7" s="641"/>
      <c r="E7" s="494"/>
      <c r="F7" s="641"/>
      <c r="G7" s="662"/>
      <c r="H7" s="662"/>
      <c r="I7" s="724"/>
      <c r="J7" s="644"/>
      <c r="K7" s="641"/>
      <c r="L7" s="644"/>
      <c r="M7" s="644"/>
      <c r="N7" s="641"/>
      <c r="O7" s="721"/>
      <c r="P7" s="641"/>
      <c r="Q7" s="718"/>
      <c r="R7" s="717"/>
      <c r="S7" s="717"/>
      <c r="T7" s="428" t="s">
        <v>10</v>
      </c>
      <c r="U7" s="428" t="s">
        <v>11</v>
      </c>
      <c r="V7" s="428" t="s">
        <v>10</v>
      </c>
      <c r="W7" s="428" t="s">
        <v>11</v>
      </c>
      <c r="X7" s="717"/>
      <c r="Y7" s="717"/>
      <c r="Z7" s="644"/>
      <c r="AA7" s="644"/>
    </row>
    <row r="8" spans="1:28" s="219" customFormat="1" ht="35.1" customHeight="1">
      <c r="A8" s="617">
        <v>1</v>
      </c>
      <c r="B8" s="708" t="s">
        <v>212</v>
      </c>
      <c r="C8" s="709" t="s">
        <v>213</v>
      </c>
      <c r="D8" s="715" t="s">
        <v>1355</v>
      </c>
      <c r="E8" s="495"/>
      <c r="F8" s="470">
        <v>1</v>
      </c>
      <c r="G8" s="496" t="s">
        <v>214</v>
      </c>
      <c r="H8" s="682" t="s">
        <v>1403</v>
      </c>
      <c r="I8" s="703" t="s">
        <v>1404</v>
      </c>
      <c r="J8" s="388"/>
      <c r="K8" s="94"/>
      <c r="L8" s="617">
        <v>418.32</v>
      </c>
      <c r="M8" s="94"/>
      <c r="N8" s="94"/>
      <c r="O8" s="682" t="s">
        <v>206</v>
      </c>
      <c r="P8" s="371">
        <v>1</v>
      </c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74"/>
    </row>
    <row r="9" spans="1:28" s="219" customFormat="1" ht="35.1" customHeight="1">
      <c r="A9" s="617"/>
      <c r="B9" s="708"/>
      <c r="C9" s="709"/>
      <c r="D9" s="715"/>
      <c r="E9" s="495"/>
      <c r="F9" s="470">
        <v>2</v>
      </c>
      <c r="G9" s="496" t="s">
        <v>215</v>
      </c>
      <c r="H9" s="682"/>
      <c r="I9" s="703"/>
      <c r="J9" s="388"/>
      <c r="K9" s="94"/>
      <c r="L9" s="617"/>
      <c r="M9" s="94"/>
      <c r="N9" s="94"/>
      <c r="O9" s="682"/>
      <c r="P9" s="371">
        <v>1</v>
      </c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74"/>
    </row>
    <row r="10" spans="1:28" s="219" customFormat="1" ht="39.75" customHeight="1">
      <c r="A10" s="617"/>
      <c r="B10" s="708"/>
      <c r="C10" s="709"/>
      <c r="D10" s="715"/>
      <c r="E10" s="495"/>
      <c r="F10" s="470">
        <v>3</v>
      </c>
      <c r="G10" s="496" t="s">
        <v>216</v>
      </c>
      <c r="H10" s="682"/>
      <c r="I10" s="703"/>
      <c r="J10" s="388"/>
      <c r="K10" s="94"/>
      <c r="L10" s="617"/>
      <c r="M10" s="94"/>
      <c r="N10" s="94"/>
      <c r="O10" s="682"/>
      <c r="P10" s="371">
        <v>1</v>
      </c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74"/>
    </row>
    <row r="11" spans="1:28" s="219" customFormat="1" ht="35.1" customHeight="1">
      <c r="A11" s="617"/>
      <c r="B11" s="708"/>
      <c r="C11" s="709"/>
      <c r="D11" s="715"/>
      <c r="E11" s="495"/>
      <c r="F11" s="470">
        <v>4</v>
      </c>
      <c r="G11" s="496" t="s">
        <v>217</v>
      </c>
      <c r="H11" s="682"/>
      <c r="I11" s="703"/>
      <c r="J11" s="388"/>
      <c r="K11" s="94"/>
      <c r="L11" s="617"/>
      <c r="M11" s="94"/>
      <c r="N11" s="94"/>
      <c r="O11" s="682"/>
      <c r="P11" s="371">
        <v>1</v>
      </c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74"/>
    </row>
    <row r="12" spans="1:28" s="219" customFormat="1" ht="35.1" customHeight="1">
      <c r="A12" s="369">
        <v>2</v>
      </c>
      <c r="B12" s="468" t="s">
        <v>218</v>
      </c>
      <c r="C12" s="308" t="s">
        <v>213</v>
      </c>
      <c r="D12" s="497" t="s">
        <v>1356</v>
      </c>
      <c r="E12" s="495"/>
      <c r="F12" s="470">
        <v>1</v>
      </c>
      <c r="G12" s="496" t="s">
        <v>219</v>
      </c>
      <c r="H12" s="426" t="s">
        <v>1405</v>
      </c>
      <c r="I12" s="94" t="s">
        <v>1406</v>
      </c>
      <c r="J12" s="388"/>
      <c r="K12" s="94"/>
      <c r="L12" s="369">
        <v>103.96</v>
      </c>
      <c r="M12" s="94"/>
      <c r="N12" s="94"/>
      <c r="O12" s="370" t="s">
        <v>206</v>
      </c>
      <c r="P12" s="371"/>
      <c r="Q12" s="390"/>
      <c r="R12" s="390">
        <v>1</v>
      </c>
      <c r="S12" s="389"/>
      <c r="T12" s="389"/>
      <c r="U12" s="389"/>
      <c r="V12" s="389"/>
      <c r="W12" s="389"/>
      <c r="X12" s="389"/>
      <c r="Y12" s="389"/>
      <c r="Z12" s="374">
        <v>11.45</v>
      </c>
      <c r="AA12" s="374"/>
    </row>
    <row r="13" spans="1:28" s="219" customFormat="1" ht="35.1" customHeight="1">
      <c r="A13" s="369">
        <v>3</v>
      </c>
      <c r="B13" s="468" t="s">
        <v>220</v>
      </c>
      <c r="C13" s="308" t="s">
        <v>213</v>
      </c>
      <c r="D13" s="497" t="s">
        <v>1357</v>
      </c>
      <c r="E13" s="495"/>
      <c r="F13" s="470">
        <v>1</v>
      </c>
      <c r="G13" s="496" t="s">
        <v>221</v>
      </c>
      <c r="H13" s="426" t="s">
        <v>1407</v>
      </c>
      <c r="I13" s="94" t="s">
        <v>1408</v>
      </c>
      <c r="J13" s="388"/>
      <c r="K13" s="94"/>
      <c r="L13" s="369">
        <v>102.68</v>
      </c>
      <c r="M13" s="94"/>
      <c r="N13" s="94"/>
      <c r="O13" s="370" t="s">
        <v>206</v>
      </c>
      <c r="P13" s="371"/>
      <c r="Q13" s="390"/>
      <c r="R13" s="390"/>
      <c r="S13" s="390"/>
      <c r="T13" s="390"/>
      <c r="U13" s="390"/>
      <c r="V13" s="390"/>
      <c r="W13" s="390">
        <v>1</v>
      </c>
      <c r="X13" s="389"/>
      <c r="Y13" s="389"/>
      <c r="Z13" s="374">
        <v>37.39</v>
      </c>
      <c r="AA13" s="374"/>
    </row>
    <row r="14" spans="1:28" s="219" customFormat="1" ht="35.1" customHeight="1">
      <c r="A14" s="617">
        <v>4</v>
      </c>
      <c r="B14" s="708" t="s">
        <v>222</v>
      </c>
      <c r="C14" s="709" t="s">
        <v>213</v>
      </c>
      <c r="D14" s="715" t="s">
        <v>1358</v>
      </c>
      <c r="E14" s="495"/>
      <c r="F14" s="470">
        <v>1</v>
      </c>
      <c r="G14" s="496" t="s">
        <v>223</v>
      </c>
      <c r="H14" s="699" t="s">
        <v>1882</v>
      </c>
      <c r="I14" s="94"/>
      <c r="J14" s="388"/>
      <c r="K14" s="94"/>
      <c r="L14" s="617">
        <v>206.22</v>
      </c>
      <c r="M14" s="94"/>
      <c r="N14" s="94"/>
      <c r="O14" s="682" t="s">
        <v>206</v>
      </c>
      <c r="P14" s="371">
        <v>1</v>
      </c>
      <c r="Q14" s="389"/>
      <c r="R14" s="389"/>
      <c r="S14" s="389"/>
      <c r="T14" s="389"/>
      <c r="U14" s="389"/>
      <c r="V14" s="389"/>
      <c r="W14" s="389"/>
      <c r="X14" s="389"/>
      <c r="Y14" s="389"/>
      <c r="Z14" s="702">
        <v>22.08</v>
      </c>
      <c r="AA14" s="374"/>
    </row>
    <row r="15" spans="1:28" s="219" customFormat="1" ht="35.1" customHeight="1">
      <c r="A15" s="617"/>
      <c r="B15" s="708"/>
      <c r="C15" s="709"/>
      <c r="D15" s="715"/>
      <c r="E15" s="495"/>
      <c r="F15" s="470">
        <v>2</v>
      </c>
      <c r="G15" s="496" t="s">
        <v>224</v>
      </c>
      <c r="H15" s="699"/>
      <c r="I15" s="94"/>
      <c r="J15" s="388"/>
      <c r="K15" s="94"/>
      <c r="L15" s="617"/>
      <c r="M15" s="94"/>
      <c r="N15" s="94"/>
      <c r="O15" s="682"/>
      <c r="P15" s="371"/>
      <c r="Q15" s="390"/>
      <c r="R15" s="390"/>
      <c r="S15" s="390">
        <v>1</v>
      </c>
      <c r="T15" s="389"/>
      <c r="U15" s="389"/>
      <c r="V15" s="389"/>
      <c r="W15" s="389"/>
      <c r="X15" s="389"/>
      <c r="Y15" s="389"/>
      <c r="Z15" s="702"/>
      <c r="AA15" s="374"/>
    </row>
    <row r="16" spans="1:28" s="219" customFormat="1" ht="35.1" customHeight="1">
      <c r="A16" s="617">
        <v>5</v>
      </c>
      <c r="B16" s="708" t="s">
        <v>225</v>
      </c>
      <c r="C16" s="709" t="s">
        <v>213</v>
      </c>
      <c r="D16" s="715" t="s">
        <v>1359</v>
      </c>
      <c r="E16" s="495"/>
      <c r="F16" s="470">
        <v>1</v>
      </c>
      <c r="G16" s="496" t="s">
        <v>226</v>
      </c>
      <c r="H16" s="682" t="s">
        <v>1913</v>
      </c>
      <c r="I16" s="94"/>
      <c r="J16" s="388"/>
      <c r="K16" s="94"/>
      <c r="L16" s="617">
        <v>208.04</v>
      </c>
      <c r="M16" s="94"/>
      <c r="N16" s="94"/>
      <c r="O16" s="682" t="s">
        <v>206</v>
      </c>
      <c r="P16" s="371"/>
      <c r="Q16" s="390"/>
      <c r="R16" s="390"/>
      <c r="S16" s="390"/>
      <c r="T16" s="390"/>
      <c r="U16" s="389"/>
      <c r="V16" s="389"/>
      <c r="W16" s="389"/>
      <c r="X16" s="389"/>
      <c r="Y16" s="389"/>
      <c r="Z16" s="702">
        <v>59.93</v>
      </c>
      <c r="AA16" s="374"/>
    </row>
    <row r="17" spans="1:27" s="219" customFormat="1" ht="35.1" customHeight="1">
      <c r="A17" s="617"/>
      <c r="B17" s="708"/>
      <c r="C17" s="709"/>
      <c r="D17" s="715"/>
      <c r="E17" s="495"/>
      <c r="F17" s="470">
        <v>2</v>
      </c>
      <c r="G17" s="496" t="s">
        <v>227</v>
      </c>
      <c r="H17" s="682"/>
      <c r="I17" s="94"/>
      <c r="J17" s="388"/>
      <c r="K17" s="94"/>
      <c r="L17" s="617"/>
      <c r="M17" s="94"/>
      <c r="N17" s="94"/>
      <c r="O17" s="682"/>
      <c r="P17" s="371"/>
      <c r="Q17" s="390"/>
      <c r="R17" s="390"/>
      <c r="S17" s="390"/>
      <c r="T17" s="390">
        <v>1</v>
      </c>
      <c r="U17" s="389"/>
      <c r="V17" s="389"/>
      <c r="W17" s="389"/>
      <c r="X17" s="389"/>
      <c r="Y17" s="389"/>
      <c r="Z17" s="702"/>
      <c r="AA17" s="374"/>
    </row>
    <row r="18" spans="1:27" s="219" customFormat="1" ht="35.1" customHeight="1">
      <c r="A18" s="617">
        <v>6</v>
      </c>
      <c r="B18" s="708" t="s">
        <v>228</v>
      </c>
      <c r="C18" s="709" t="s">
        <v>213</v>
      </c>
      <c r="D18" s="715" t="s">
        <v>1360</v>
      </c>
      <c r="E18" s="495"/>
      <c r="F18" s="470">
        <v>1</v>
      </c>
      <c r="G18" s="496" t="s">
        <v>229</v>
      </c>
      <c r="H18" s="682" t="s">
        <v>1409</v>
      </c>
      <c r="I18" s="94" t="s">
        <v>1408</v>
      </c>
      <c r="J18" s="388"/>
      <c r="K18" s="94"/>
      <c r="L18" s="617">
        <v>408.89</v>
      </c>
      <c r="M18" s="94"/>
      <c r="N18" s="94"/>
      <c r="O18" s="682" t="s">
        <v>206</v>
      </c>
      <c r="P18" s="371"/>
      <c r="Q18" s="390"/>
      <c r="R18" s="390"/>
      <c r="S18" s="390"/>
      <c r="T18" s="390">
        <v>1</v>
      </c>
      <c r="U18" s="94"/>
      <c r="V18" s="389"/>
      <c r="W18" s="389"/>
      <c r="X18" s="389"/>
      <c r="Y18" s="389"/>
      <c r="Z18" s="702">
        <v>142.82</v>
      </c>
      <c r="AA18" s="374"/>
    </row>
    <row r="19" spans="1:27" s="219" customFormat="1" ht="35.1" customHeight="1">
      <c r="A19" s="617"/>
      <c r="B19" s="708"/>
      <c r="C19" s="709"/>
      <c r="D19" s="715"/>
      <c r="E19" s="495"/>
      <c r="F19" s="470">
        <v>2</v>
      </c>
      <c r="G19" s="496" t="s">
        <v>230</v>
      </c>
      <c r="H19" s="682"/>
      <c r="I19" s="94"/>
      <c r="J19" s="388"/>
      <c r="K19" s="94"/>
      <c r="L19" s="617"/>
      <c r="M19" s="94"/>
      <c r="N19" s="94"/>
      <c r="O19" s="682"/>
      <c r="P19" s="371"/>
      <c r="Q19" s="390"/>
      <c r="R19" s="390"/>
      <c r="S19" s="390"/>
      <c r="T19" s="390"/>
      <c r="U19" s="390">
        <v>1</v>
      </c>
      <c r="V19" s="389"/>
      <c r="W19" s="389"/>
      <c r="X19" s="389"/>
      <c r="Y19" s="389"/>
      <c r="Z19" s="702"/>
      <c r="AA19" s="374"/>
    </row>
    <row r="20" spans="1:27" s="219" customFormat="1" ht="35.1" customHeight="1">
      <c r="A20" s="617"/>
      <c r="B20" s="708"/>
      <c r="C20" s="709"/>
      <c r="D20" s="715"/>
      <c r="E20" s="495"/>
      <c r="F20" s="470">
        <v>3</v>
      </c>
      <c r="G20" s="496" t="s">
        <v>231</v>
      </c>
      <c r="H20" s="682"/>
      <c r="I20" s="94"/>
      <c r="J20" s="388"/>
      <c r="K20" s="94"/>
      <c r="L20" s="617"/>
      <c r="M20" s="94"/>
      <c r="N20" s="94"/>
      <c r="O20" s="682"/>
      <c r="P20" s="371"/>
      <c r="Q20" s="390"/>
      <c r="R20" s="390"/>
      <c r="S20" s="390"/>
      <c r="T20" s="390"/>
      <c r="U20" s="390">
        <v>1</v>
      </c>
      <c r="V20" s="389"/>
      <c r="W20" s="389"/>
      <c r="X20" s="389"/>
      <c r="Y20" s="389"/>
      <c r="Z20" s="702"/>
      <c r="AA20" s="374"/>
    </row>
    <row r="21" spans="1:27" s="219" customFormat="1" ht="35.1" customHeight="1">
      <c r="A21" s="617"/>
      <c r="B21" s="708"/>
      <c r="C21" s="709"/>
      <c r="D21" s="715"/>
      <c r="E21" s="495"/>
      <c r="F21" s="470">
        <v>4</v>
      </c>
      <c r="G21" s="496" t="s">
        <v>232</v>
      </c>
      <c r="H21" s="682"/>
      <c r="I21" s="94"/>
      <c r="J21" s="388"/>
      <c r="K21" s="94"/>
      <c r="L21" s="617"/>
      <c r="M21" s="94"/>
      <c r="N21" s="94"/>
      <c r="O21" s="682"/>
      <c r="P21" s="371"/>
      <c r="Q21" s="390"/>
      <c r="R21" s="390"/>
      <c r="S21" s="390"/>
      <c r="T21" s="390"/>
      <c r="U21" s="390">
        <v>1</v>
      </c>
      <c r="V21" s="389"/>
      <c r="W21" s="389"/>
      <c r="X21" s="389"/>
      <c r="Y21" s="389"/>
      <c r="Z21" s="702"/>
      <c r="AA21" s="374"/>
    </row>
    <row r="22" spans="1:27" s="219" customFormat="1" ht="35.1" customHeight="1">
      <c r="A22" s="369">
        <v>7</v>
      </c>
      <c r="B22" s="468" t="s">
        <v>233</v>
      </c>
      <c r="C22" s="308" t="s">
        <v>213</v>
      </c>
      <c r="D22" s="497" t="s">
        <v>1361</v>
      </c>
      <c r="E22" s="495"/>
      <c r="F22" s="470">
        <v>1</v>
      </c>
      <c r="G22" s="496" t="s">
        <v>234</v>
      </c>
      <c r="H22" s="426" t="s">
        <v>1410</v>
      </c>
      <c r="I22" s="94" t="s">
        <v>1408</v>
      </c>
      <c r="J22" s="388"/>
      <c r="K22" s="94"/>
      <c r="L22" s="369">
        <v>103.37</v>
      </c>
      <c r="M22" s="94"/>
      <c r="N22" s="94"/>
      <c r="O22" s="370" t="s">
        <v>206</v>
      </c>
      <c r="P22" s="371"/>
      <c r="Q22" s="390"/>
      <c r="R22" s="390">
        <v>1</v>
      </c>
      <c r="S22" s="389"/>
      <c r="T22" s="389"/>
      <c r="U22" s="389"/>
      <c r="V22" s="389"/>
      <c r="W22" s="389"/>
      <c r="X22" s="389"/>
      <c r="Y22" s="389"/>
      <c r="Z22" s="389"/>
      <c r="AA22" s="374"/>
    </row>
    <row r="23" spans="1:27" s="219" customFormat="1" ht="35.1" customHeight="1">
      <c r="A23" s="617">
        <v>8</v>
      </c>
      <c r="B23" s="708" t="s">
        <v>235</v>
      </c>
      <c r="C23" s="709" t="s">
        <v>213</v>
      </c>
      <c r="D23" s="715" t="s">
        <v>1362</v>
      </c>
      <c r="E23" s="495"/>
      <c r="F23" s="470">
        <v>1</v>
      </c>
      <c r="G23" s="496" t="s">
        <v>236</v>
      </c>
      <c r="H23" s="712" t="s">
        <v>1397</v>
      </c>
      <c r="I23" s="94"/>
      <c r="J23" s="388"/>
      <c r="K23" s="94"/>
      <c r="L23" s="617">
        <v>206.84</v>
      </c>
      <c r="M23" s="94"/>
      <c r="N23" s="94"/>
      <c r="O23" s="682" t="s">
        <v>206</v>
      </c>
      <c r="P23" s="371"/>
      <c r="Q23" s="390"/>
      <c r="R23" s="390">
        <v>1</v>
      </c>
      <c r="S23" s="389"/>
      <c r="T23" s="389"/>
      <c r="U23" s="389"/>
      <c r="V23" s="389"/>
      <c r="W23" s="389"/>
      <c r="X23" s="389"/>
      <c r="Y23" s="389"/>
      <c r="Z23" s="702">
        <v>6.74</v>
      </c>
      <c r="AA23" s="374"/>
    </row>
    <row r="24" spans="1:27" s="219" customFormat="1" ht="35.1" customHeight="1">
      <c r="A24" s="617"/>
      <c r="B24" s="708"/>
      <c r="C24" s="709"/>
      <c r="D24" s="715"/>
      <c r="E24" s="495"/>
      <c r="F24" s="470">
        <v>2</v>
      </c>
      <c r="G24" s="496" t="s">
        <v>237</v>
      </c>
      <c r="H24" s="712"/>
      <c r="I24" s="94"/>
      <c r="J24" s="388"/>
      <c r="K24" s="94"/>
      <c r="L24" s="617"/>
      <c r="M24" s="94"/>
      <c r="N24" s="94"/>
      <c r="O24" s="682"/>
      <c r="P24" s="371"/>
      <c r="Q24" s="390"/>
      <c r="R24" s="390">
        <v>1</v>
      </c>
      <c r="S24" s="389"/>
      <c r="T24" s="389"/>
      <c r="U24" s="389"/>
      <c r="V24" s="389"/>
      <c r="W24" s="389"/>
      <c r="X24" s="389"/>
      <c r="Y24" s="389"/>
      <c r="Z24" s="702"/>
      <c r="AA24" s="374"/>
    </row>
    <row r="25" spans="1:27" s="219" customFormat="1" ht="35.1" customHeight="1">
      <c r="A25" s="617">
        <v>9</v>
      </c>
      <c r="B25" s="708" t="s">
        <v>238</v>
      </c>
      <c r="C25" s="709" t="s">
        <v>213</v>
      </c>
      <c r="D25" s="715" t="s">
        <v>1363</v>
      </c>
      <c r="E25" s="495"/>
      <c r="F25" s="470">
        <v>1</v>
      </c>
      <c r="G25" s="496" t="s">
        <v>239</v>
      </c>
      <c r="H25" s="682" t="s">
        <v>1411</v>
      </c>
      <c r="I25" s="94" t="s">
        <v>1337</v>
      </c>
      <c r="J25" s="388"/>
      <c r="K25" s="94"/>
      <c r="L25" s="617">
        <v>205.11</v>
      </c>
      <c r="M25" s="94"/>
      <c r="N25" s="94"/>
      <c r="O25" s="682" t="s">
        <v>206</v>
      </c>
      <c r="P25" s="371"/>
      <c r="Q25" s="390"/>
      <c r="R25" s="390"/>
      <c r="S25" s="390"/>
      <c r="T25" s="390"/>
      <c r="U25" s="390"/>
      <c r="V25" s="390">
        <v>1</v>
      </c>
      <c r="W25" s="389"/>
      <c r="X25" s="389"/>
      <c r="Y25" s="389"/>
      <c r="Z25" s="702">
        <v>62.45</v>
      </c>
      <c r="AA25" s="374"/>
    </row>
    <row r="26" spans="1:27" s="219" customFormat="1" ht="35.1" customHeight="1">
      <c r="A26" s="617"/>
      <c r="B26" s="708"/>
      <c r="C26" s="709"/>
      <c r="D26" s="715"/>
      <c r="E26" s="495"/>
      <c r="F26" s="470">
        <v>2</v>
      </c>
      <c r="G26" s="496" t="s">
        <v>240</v>
      </c>
      <c r="H26" s="682"/>
      <c r="I26" s="94"/>
      <c r="J26" s="388"/>
      <c r="K26" s="94"/>
      <c r="L26" s="617"/>
      <c r="M26" s="94"/>
      <c r="N26" s="94"/>
      <c r="O26" s="682"/>
      <c r="P26" s="371"/>
      <c r="Q26" s="390"/>
      <c r="R26" s="390"/>
      <c r="S26" s="390"/>
      <c r="T26" s="390"/>
      <c r="U26" s="390">
        <v>1</v>
      </c>
      <c r="V26" s="389"/>
      <c r="W26" s="389"/>
      <c r="X26" s="389"/>
      <c r="Y26" s="389"/>
      <c r="Z26" s="702"/>
      <c r="AA26" s="374"/>
    </row>
    <row r="27" spans="1:27" s="219" customFormat="1" ht="35.1" customHeight="1">
      <c r="A27" s="369">
        <v>10</v>
      </c>
      <c r="B27" s="468" t="s">
        <v>241</v>
      </c>
      <c r="C27" s="308" t="s">
        <v>213</v>
      </c>
      <c r="D27" s="498" t="s">
        <v>1364</v>
      </c>
      <c r="E27" s="495"/>
      <c r="F27" s="470">
        <v>1</v>
      </c>
      <c r="G27" s="496" t="s">
        <v>242</v>
      </c>
      <c r="H27" s="487" t="s">
        <v>1883</v>
      </c>
      <c r="I27" s="94"/>
      <c r="J27" s="388"/>
      <c r="K27" s="94"/>
      <c r="L27" s="369">
        <v>102.85</v>
      </c>
      <c r="M27" s="94"/>
      <c r="N27" s="94"/>
      <c r="O27" s="370" t="s">
        <v>206</v>
      </c>
      <c r="P27" s="371"/>
      <c r="Q27" s="390"/>
      <c r="R27" s="390"/>
      <c r="S27" s="390">
        <v>1</v>
      </c>
      <c r="T27" s="389"/>
      <c r="U27" s="389"/>
      <c r="V27" s="389"/>
      <c r="W27" s="389"/>
      <c r="X27" s="389"/>
      <c r="Y27" s="389"/>
      <c r="Z27" s="389"/>
      <c r="AA27" s="374"/>
    </row>
    <row r="28" spans="1:27" s="219" customFormat="1" ht="35.1" customHeight="1">
      <c r="A28" s="617">
        <v>11</v>
      </c>
      <c r="B28" s="708" t="s">
        <v>243</v>
      </c>
      <c r="C28" s="709" t="s">
        <v>213</v>
      </c>
      <c r="D28" s="716" t="s">
        <v>1365</v>
      </c>
      <c r="E28" s="495"/>
      <c r="F28" s="470">
        <v>1</v>
      </c>
      <c r="G28" s="496" t="s">
        <v>244</v>
      </c>
      <c r="H28" s="682" t="s">
        <v>1427</v>
      </c>
      <c r="I28" s="703" t="s">
        <v>1408</v>
      </c>
      <c r="J28" s="388"/>
      <c r="K28" s="94"/>
      <c r="L28" s="617">
        <v>307.27999999999997</v>
      </c>
      <c r="M28" s="94"/>
      <c r="N28" s="94"/>
      <c r="O28" s="682" t="s">
        <v>206</v>
      </c>
      <c r="P28" s="371"/>
      <c r="Q28" s="390"/>
      <c r="R28" s="390"/>
      <c r="S28" s="390"/>
      <c r="T28" s="390"/>
      <c r="U28" s="390">
        <v>1</v>
      </c>
      <c r="V28" s="389"/>
      <c r="W28" s="389"/>
      <c r="X28" s="389"/>
      <c r="Y28" s="389"/>
      <c r="Z28" s="702">
        <v>57.62</v>
      </c>
      <c r="AA28" s="374"/>
    </row>
    <row r="29" spans="1:27" s="219" customFormat="1" ht="35.1" customHeight="1">
      <c r="A29" s="617"/>
      <c r="B29" s="708"/>
      <c r="C29" s="709"/>
      <c r="D29" s="716"/>
      <c r="E29" s="495"/>
      <c r="F29" s="470">
        <v>2</v>
      </c>
      <c r="G29" s="496" t="s">
        <v>245</v>
      </c>
      <c r="H29" s="682"/>
      <c r="I29" s="703"/>
      <c r="J29" s="388"/>
      <c r="K29" s="94"/>
      <c r="L29" s="617"/>
      <c r="M29" s="94"/>
      <c r="N29" s="94"/>
      <c r="O29" s="682"/>
      <c r="P29" s="371">
        <v>1</v>
      </c>
      <c r="Q29" s="391"/>
      <c r="R29" s="391"/>
      <c r="S29" s="389"/>
      <c r="T29" s="389"/>
      <c r="U29" s="389"/>
      <c r="V29" s="389"/>
      <c r="W29" s="389"/>
      <c r="X29" s="389"/>
      <c r="Y29" s="389"/>
      <c r="Z29" s="702"/>
      <c r="AA29" s="374"/>
    </row>
    <row r="30" spans="1:27" s="219" customFormat="1" ht="35.1" customHeight="1">
      <c r="A30" s="617"/>
      <c r="B30" s="708"/>
      <c r="C30" s="709"/>
      <c r="D30" s="716"/>
      <c r="E30" s="495"/>
      <c r="F30" s="470">
        <v>3</v>
      </c>
      <c r="G30" s="496" t="s">
        <v>246</v>
      </c>
      <c r="H30" s="682"/>
      <c r="I30" s="703"/>
      <c r="J30" s="388"/>
      <c r="K30" s="94"/>
      <c r="L30" s="617"/>
      <c r="M30" s="94"/>
      <c r="N30" s="94"/>
      <c r="O30" s="682"/>
      <c r="P30" s="371"/>
      <c r="Q30" s="390"/>
      <c r="R30" s="390"/>
      <c r="S30" s="390">
        <v>1</v>
      </c>
      <c r="T30" s="389"/>
      <c r="U30" s="389"/>
      <c r="V30" s="389"/>
      <c r="W30" s="389"/>
      <c r="X30" s="389"/>
      <c r="Y30" s="389"/>
      <c r="Z30" s="702"/>
      <c r="AA30" s="374"/>
    </row>
    <row r="31" spans="1:27" s="219" customFormat="1" ht="35.1" customHeight="1">
      <c r="A31" s="617">
        <v>12</v>
      </c>
      <c r="B31" s="708" t="s">
        <v>247</v>
      </c>
      <c r="C31" s="709" t="s">
        <v>213</v>
      </c>
      <c r="D31" s="715" t="s">
        <v>1366</v>
      </c>
      <c r="E31" s="495"/>
      <c r="F31" s="470">
        <v>1</v>
      </c>
      <c r="G31" s="496" t="s">
        <v>248</v>
      </c>
      <c r="H31" s="682" t="s">
        <v>1774</v>
      </c>
      <c r="I31" s="94"/>
      <c r="J31" s="388"/>
      <c r="K31" s="94"/>
      <c r="L31" s="617">
        <v>209.37</v>
      </c>
      <c r="M31" s="94"/>
      <c r="N31" s="94"/>
      <c r="O31" s="682" t="s">
        <v>206</v>
      </c>
      <c r="P31" s="371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74"/>
    </row>
    <row r="32" spans="1:27" s="219" customFormat="1" ht="42" customHeight="1">
      <c r="A32" s="617"/>
      <c r="B32" s="708"/>
      <c r="C32" s="709"/>
      <c r="D32" s="715"/>
      <c r="E32" s="495"/>
      <c r="F32" s="470">
        <v>2</v>
      </c>
      <c r="G32" s="496" t="s">
        <v>249</v>
      </c>
      <c r="H32" s="682"/>
      <c r="I32" s="94"/>
      <c r="J32" s="388"/>
      <c r="K32" s="94"/>
      <c r="L32" s="617"/>
      <c r="M32" s="94"/>
      <c r="N32" s="94"/>
      <c r="O32" s="682"/>
      <c r="P32" s="371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74"/>
    </row>
    <row r="33" spans="1:27" s="219" customFormat="1" ht="35.1" customHeight="1">
      <c r="A33" s="369">
        <v>13</v>
      </c>
      <c r="B33" s="468" t="s">
        <v>250</v>
      </c>
      <c r="C33" s="308" t="s">
        <v>213</v>
      </c>
      <c r="D33" s="497" t="s">
        <v>1367</v>
      </c>
      <c r="E33" s="495"/>
      <c r="F33" s="470">
        <v>1</v>
      </c>
      <c r="G33" s="496" t="s">
        <v>251</v>
      </c>
      <c r="H33" s="487" t="s">
        <v>1884</v>
      </c>
      <c r="I33" s="94"/>
      <c r="J33" s="388"/>
      <c r="K33" s="94"/>
      <c r="L33" s="369">
        <v>103.36</v>
      </c>
      <c r="M33" s="94"/>
      <c r="N33" s="94"/>
      <c r="O33" s="370" t="s">
        <v>206</v>
      </c>
      <c r="P33" s="371"/>
      <c r="Q33" s="390"/>
      <c r="R33" s="390">
        <v>1</v>
      </c>
      <c r="S33" s="389"/>
      <c r="T33" s="389"/>
      <c r="U33" s="389"/>
      <c r="V33" s="389"/>
      <c r="W33" s="389"/>
      <c r="X33" s="389"/>
      <c r="Y33" s="389"/>
      <c r="Z33" s="224">
        <v>17.7</v>
      </c>
      <c r="AA33" s="374"/>
    </row>
    <row r="34" spans="1:27" s="219" customFormat="1" ht="41.25" customHeight="1">
      <c r="A34" s="617">
        <v>14</v>
      </c>
      <c r="B34" s="708" t="s">
        <v>252</v>
      </c>
      <c r="C34" s="709" t="s">
        <v>213</v>
      </c>
      <c r="D34" s="715" t="s">
        <v>1368</v>
      </c>
      <c r="E34" s="495"/>
      <c r="F34" s="470">
        <v>1</v>
      </c>
      <c r="G34" s="496" t="s">
        <v>253</v>
      </c>
      <c r="H34" s="682" t="s">
        <v>1411</v>
      </c>
      <c r="I34" s="703" t="s">
        <v>1337</v>
      </c>
      <c r="J34" s="388"/>
      <c r="K34" s="94"/>
      <c r="L34" s="617">
        <v>307.3</v>
      </c>
      <c r="M34" s="94"/>
      <c r="N34" s="94"/>
      <c r="O34" s="682" t="s">
        <v>206</v>
      </c>
      <c r="P34" s="371"/>
      <c r="Q34" s="390"/>
      <c r="R34" s="390"/>
      <c r="S34" s="390"/>
      <c r="T34" s="390"/>
      <c r="U34" s="390">
        <v>1</v>
      </c>
      <c r="V34" s="389"/>
      <c r="W34" s="389"/>
      <c r="X34" s="389"/>
      <c r="Y34" s="389"/>
      <c r="Z34" s="702">
        <v>72.55</v>
      </c>
      <c r="AA34" s="374"/>
    </row>
    <row r="35" spans="1:27" s="219" customFormat="1" ht="35.1" customHeight="1">
      <c r="A35" s="617"/>
      <c r="B35" s="708"/>
      <c r="C35" s="709"/>
      <c r="D35" s="715"/>
      <c r="E35" s="495"/>
      <c r="F35" s="470">
        <v>2</v>
      </c>
      <c r="G35" s="496" t="s">
        <v>254</v>
      </c>
      <c r="H35" s="682"/>
      <c r="I35" s="703"/>
      <c r="J35" s="388"/>
      <c r="K35" s="94"/>
      <c r="L35" s="617"/>
      <c r="M35" s="94"/>
      <c r="N35" s="94"/>
      <c r="O35" s="682"/>
      <c r="P35" s="371"/>
      <c r="Q35" s="390"/>
      <c r="R35" s="390"/>
      <c r="S35" s="390">
        <v>1</v>
      </c>
      <c r="T35" s="389"/>
      <c r="U35" s="389"/>
      <c r="V35" s="389"/>
      <c r="W35" s="389"/>
      <c r="X35" s="389"/>
      <c r="Y35" s="389"/>
      <c r="Z35" s="702"/>
      <c r="AA35" s="374"/>
    </row>
    <row r="36" spans="1:27" s="219" customFormat="1" ht="35.1" customHeight="1">
      <c r="A36" s="617"/>
      <c r="B36" s="708"/>
      <c r="C36" s="709"/>
      <c r="D36" s="715"/>
      <c r="E36" s="495"/>
      <c r="F36" s="470">
        <v>3</v>
      </c>
      <c r="G36" s="496" t="s">
        <v>255</v>
      </c>
      <c r="H36" s="682"/>
      <c r="I36" s="703"/>
      <c r="J36" s="388"/>
      <c r="K36" s="94"/>
      <c r="L36" s="617"/>
      <c r="M36" s="94"/>
      <c r="N36" s="94"/>
      <c r="O36" s="682"/>
      <c r="P36" s="371"/>
      <c r="Q36" s="390"/>
      <c r="R36" s="390"/>
      <c r="S36" s="390">
        <v>1</v>
      </c>
      <c r="T36" s="389"/>
      <c r="U36" s="389"/>
      <c r="V36" s="389"/>
      <c r="W36" s="389"/>
      <c r="X36" s="389"/>
      <c r="Y36" s="389"/>
      <c r="Z36" s="702"/>
      <c r="AA36" s="374"/>
    </row>
    <row r="37" spans="1:27" s="219" customFormat="1" ht="35.1" customHeight="1">
      <c r="A37" s="617">
        <v>15</v>
      </c>
      <c r="B37" s="708" t="s">
        <v>256</v>
      </c>
      <c r="C37" s="709" t="s">
        <v>213</v>
      </c>
      <c r="D37" s="715" t="s">
        <v>1369</v>
      </c>
      <c r="E37" s="495"/>
      <c r="F37" s="470">
        <v>1</v>
      </c>
      <c r="G37" s="496" t="s">
        <v>257</v>
      </c>
      <c r="H37" s="712" t="s">
        <v>1412</v>
      </c>
      <c r="I37" s="703" t="s">
        <v>1408</v>
      </c>
      <c r="J37" s="388"/>
      <c r="K37" s="94"/>
      <c r="L37" s="617">
        <v>204.74</v>
      </c>
      <c r="M37" s="94"/>
      <c r="N37" s="94"/>
      <c r="O37" s="682" t="s">
        <v>206</v>
      </c>
      <c r="P37" s="371"/>
      <c r="Q37" s="390"/>
      <c r="R37" s="390">
        <v>1</v>
      </c>
      <c r="S37" s="389"/>
      <c r="T37" s="389"/>
      <c r="U37" s="389"/>
      <c r="V37" s="389"/>
      <c r="W37" s="389"/>
      <c r="X37" s="389"/>
      <c r="Y37" s="389"/>
      <c r="Z37" s="702">
        <v>24.27</v>
      </c>
      <c r="AA37" s="374"/>
    </row>
    <row r="38" spans="1:27" s="219" customFormat="1" ht="35.1" customHeight="1">
      <c r="A38" s="617"/>
      <c r="B38" s="708"/>
      <c r="C38" s="709"/>
      <c r="D38" s="715"/>
      <c r="E38" s="495"/>
      <c r="F38" s="470">
        <v>2</v>
      </c>
      <c r="G38" s="496" t="s">
        <v>258</v>
      </c>
      <c r="H38" s="712"/>
      <c r="I38" s="703"/>
      <c r="J38" s="388"/>
      <c r="K38" s="94"/>
      <c r="L38" s="617"/>
      <c r="M38" s="94"/>
      <c r="N38" s="94"/>
      <c r="O38" s="682"/>
      <c r="P38" s="371"/>
      <c r="Q38" s="390"/>
      <c r="R38" s="390"/>
      <c r="S38" s="390"/>
      <c r="T38" s="390"/>
      <c r="U38" s="390">
        <v>1</v>
      </c>
      <c r="V38" s="389"/>
      <c r="W38" s="389"/>
      <c r="X38" s="389"/>
      <c r="Y38" s="389"/>
      <c r="Z38" s="702"/>
      <c r="AA38" s="374"/>
    </row>
    <row r="39" spans="1:27" s="219" customFormat="1" ht="35.1" customHeight="1">
      <c r="A39" s="369">
        <v>16</v>
      </c>
      <c r="B39" s="468" t="s">
        <v>259</v>
      </c>
      <c r="C39" s="308" t="s">
        <v>213</v>
      </c>
      <c r="D39" s="497" t="s">
        <v>1370</v>
      </c>
      <c r="E39" s="495"/>
      <c r="F39" s="470">
        <v>1</v>
      </c>
      <c r="G39" s="496" t="s">
        <v>260</v>
      </c>
      <c r="H39" s="241" t="s">
        <v>1774</v>
      </c>
      <c r="I39" s="94"/>
      <c r="J39" s="388"/>
      <c r="K39" s="94"/>
      <c r="L39" s="369">
        <v>102.78</v>
      </c>
      <c r="M39" s="94"/>
      <c r="N39" s="94"/>
      <c r="O39" s="370" t="s">
        <v>206</v>
      </c>
      <c r="P39" s="371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74"/>
    </row>
    <row r="40" spans="1:27" s="219" customFormat="1" ht="35.1" customHeight="1">
      <c r="A40" s="617">
        <v>17</v>
      </c>
      <c r="B40" s="708" t="s">
        <v>261</v>
      </c>
      <c r="C40" s="709" t="s">
        <v>213</v>
      </c>
      <c r="D40" s="715" t="s">
        <v>1371</v>
      </c>
      <c r="E40" s="495"/>
      <c r="F40" s="470">
        <v>1</v>
      </c>
      <c r="G40" s="496" t="s">
        <v>262</v>
      </c>
      <c r="H40" s="682" t="s">
        <v>1413</v>
      </c>
      <c r="I40" s="703" t="s">
        <v>1408</v>
      </c>
      <c r="J40" s="388"/>
      <c r="K40" s="94"/>
      <c r="L40" s="617">
        <v>206.78</v>
      </c>
      <c r="M40" s="94"/>
      <c r="N40" s="94"/>
      <c r="O40" s="682" t="s">
        <v>206</v>
      </c>
      <c r="P40" s="371"/>
      <c r="Q40" s="390"/>
      <c r="R40" s="390"/>
      <c r="S40" s="390"/>
      <c r="T40" s="390"/>
      <c r="U40" s="390">
        <v>1</v>
      </c>
      <c r="V40" s="389"/>
      <c r="W40" s="389"/>
      <c r="X40" s="389"/>
      <c r="Y40" s="389"/>
      <c r="Z40" s="702">
        <v>59.23</v>
      </c>
      <c r="AA40" s="374"/>
    </row>
    <row r="41" spans="1:27" s="219" customFormat="1" ht="35.1" customHeight="1">
      <c r="A41" s="617"/>
      <c r="B41" s="708"/>
      <c r="C41" s="709"/>
      <c r="D41" s="715"/>
      <c r="E41" s="495"/>
      <c r="F41" s="470">
        <v>2</v>
      </c>
      <c r="G41" s="496" t="s">
        <v>263</v>
      </c>
      <c r="H41" s="682"/>
      <c r="I41" s="703"/>
      <c r="J41" s="388"/>
      <c r="K41" s="94"/>
      <c r="L41" s="617"/>
      <c r="M41" s="94"/>
      <c r="N41" s="94"/>
      <c r="O41" s="682"/>
      <c r="P41" s="371"/>
      <c r="Q41" s="390"/>
      <c r="R41" s="390"/>
      <c r="S41" s="390"/>
      <c r="T41" s="390"/>
      <c r="U41" s="390">
        <v>1</v>
      </c>
      <c r="V41" s="389"/>
      <c r="W41" s="389"/>
      <c r="X41" s="389"/>
      <c r="Y41" s="389"/>
      <c r="Z41" s="702"/>
      <c r="AA41" s="374"/>
    </row>
    <row r="42" spans="1:27" s="219" customFormat="1" ht="35.1" customHeight="1">
      <c r="A42" s="617">
        <v>18</v>
      </c>
      <c r="B42" s="708" t="s">
        <v>264</v>
      </c>
      <c r="C42" s="709" t="s">
        <v>213</v>
      </c>
      <c r="D42" s="715" t="s">
        <v>1372</v>
      </c>
      <c r="E42" s="495"/>
      <c r="F42" s="470">
        <v>1</v>
      </c>
      <c r="G42" s="496" t="s">
        <v>265</v>
      </c>
      <c r="H42" s="712" t="s">
        <v>1774</v>
      </c>
      <c r="I42" s="703"/>
      <c r="J42" s="388"/>
      <c r="K42" s="94"/>
      <c r="L42" s="617">
        <v>409.65</v>
      </c>
      <c r="M42" s="94"/>
      <c r="N42" s="94"/>
      <c r="O42" s="682" t="s">
        <v>206</v>
      </c>
      <c r="P42" s="371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74"/>
    </row>
    <row r="43" spans="1:27" s="219" customFormat="1" ht="35.1" customHeight="1">
      <c r="A43" s="617"/>
      <c r="B43" s="708"/>
      <c r="C43" s="709"/>
      <c r="D43" s="715"/>
      <c r="E43" s="495"/>
      <c r="F43" s="470">
        <v>2</v>
      </c>
      <c r="G43" s="496" t="s">
        <v>266</v>
      </c>
      <c r="H43" s="712"/>
      <c r="I43" s="703"/>
      <c r="J43" s="388"/>
      <c r="K43" s="94"/>
      <c r="L43" s="617"/>
      <c r="M43" s="94"/>
      <c r="N43" s="94"/>
      <c r="O43" s="682"/>
      <c r="P43" s="371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74"/>
    </row>
    <row r="44" spans="1:27" s="219" customFormat="1" ht="35.1" customHeight="1">
      <c r="A44" s="617"/>
      <c r="B44" s="708"/>
      <c r="C44" s="709"/>
      <c r="D44" s="715"/>
      <c r="E44" s="495"/>
      <c r="F44" s="470">
        <v>3</v>
      </c>
      <c r="G44" s="496" t="s">
        <v>267</v>
      </c>
      <c r="H44" s="712"/>
      <c r="I44" s="703"/>
      <c r="J44" s="388"/>
      <c r="K44" s="94"/>
      <c r="L44" s="617"/>
      <c r="M44" s="94"/>
      <c r="N44" s="94"/>
      <c r="O44" s="682"/>
      <c r="P44" s="371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74"/>
    </row>
    <row r="45" spans="1:27" s="219" customFormat="1" ht="35.1" customHeight="1">
      <c r="A45" s="617"/>
      <c r="B45" s="708"/>
      <c r="C45" s="709"/>
      <c r="D45" s="715"/>
      <c r="E45" s="495"/>
      <c r="F45" s="470">
        <v>4</v>
      </c>
      <c r="G45" s="496" t="s">
        <v>268</v>
      </c>
      <c r="H45" s="712"/>
      <c r="I45" s="703"/>
      <c r="J45" s="388"/>
      <c r="K45" s="94"/>
      <c r="L45" s="617"/>
      <c r="M45" s="94"/>
      <c r="N45" s="94"/>
      <c r="O45" s="682"/>
      <c r="P45" s="371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74"/>
    </row>
    <row r="46" spans="1:27" s="219" customFormat="1" ht="35.1" customHeight="1">
      <c r="A46" s="617">
        <v>19</v>
      </c>
      <c r="B46" s="708" t="s">
        <v>269</v>
      </c>
      <c r="C46" s="709" t="s">
        <v>270</v>
      </c>
      <c r="D46" s="714" t="s">
        <v>1373</v>
      </c>
      <c r="E46" s="495"/>
      <c r="F46" s="470">
        <v>1</v>
      </c>
      <c r="G46" s="496" t="s">
        <v>271</v>
      </c>
      <c r="H46" s="682" t="s">
        <v>1414</v>
      </c>
      <c r="I46" s="703" t="s">
        <v>1415</v>
      </c>
      <c r="J46" s="388"/>
      <c r="K46" s="94"/>
      <c r="L46" s="617">
        <v>203.7</v>
      </c>
      <c r="M46" s="94"/>
      <c r="N46" s="94"/>
      <c r="O46" s="682" t="s">
        <v>206</v>
      </c>
      <c r="P46" s="371"/>
      <c r="Q46" s="390"/>
      <c r="R46" s="390"/>
      <c r="S46" s="390"/>
      <c r="T46" s="390">
        <v>1</v>
      </c>
      <c r="U46" s="389"/>
      <c r="V46" s="389"/>
      <c r="W46" s="389"/>
      <c r="X46" s="389"/>
      <c r="Y46" s="702"/>
      <c r="Z46" s="702">
        <v>51.32</v>
      </c>
      <c r="AA46" s="374"/>
    </row>
    <row r="47" spans="1:27" s="219" customFormat="1" ht="35.1" customHeight="1">
      <c r="A47" s="617"/>
      <c r="B47" s="708"/>
      <c r="C47" s="709"/>
      <c r="D47" s="714"/>
      <c r="E47" s="495"/>
      <c r="F47" s="470">
        <v>2</v>
      </c>
      <c r="G47" s="496" t="s">
        <v>272</v>
      </c>
      <c r="H47" s="682"/>
      <c r="I47" s="703"/>
      <c r="J47" s="388"/>
      <c r="K47" s="94"/>
      <c r="L47" s="617"/>
      <c r="M47" s="94"/>
      <c r="N47" s="94"/>
      <c r="O47" s="682"/>
      <c r="P47" s="371"/>
      <c r="Q47" s="390"/>
      <c r="R47" s="390"/>
      <c r="S47" s="390">
        <v>1</v>
      </c>
      <c r="T47" s="389"/>
      <c r="U47" s="389"/>
      <c r="V47" s="389"/>
      <c r="W47" s="389"/>
      <c r="X47" s="389"/>
      <c r="Y47" s="702"/>
      <c r="Z47" s="702"/>
      <c r="AA47" s="374"/>
    </row>
    <row r="48" spans="1:27" s="219" customFormat="1" ht="35.1" customHeight="1">
      <c r="A48" s="369">
        <v>20</v>
      </c>
      <c r="B48" s="468" t="s">
        <v>273</v>
      </c>
      <c r="C48" s="308" t="s">
        <v>270</v>
      </c>
      <c r="D48" s="499" t="s">
        <v>1374</v>
      </c>
      <c r="E48" s="495"/>
      <c r="F48" s="470">
        <v>1</v>
      </c>
      <c r="G48" s="496" t="s">
        <v>274</v>
      </c>
      <c r="H48" s="241" t="s">
        <v>1914</v>
      </c>
      <c r="I48" s="94"/>
      <c r="J48" s="388"/>
      <c r="K48" s="94"/>
      <c r="L48" s="369">
        <v>101.62</v>
      </c>
      <c r="M48" s="94"/>
      <c r="N48" s="94"/>
      <c r="O48" s="370" t="s">
        <v>206</v>
      </c>
      <c r="P48" s="371"/>
      <c r="Q48" s="390"/>
      <c r="R48" s="390">
        <v>1</v>
      </c>
      <c r="S48" s="389"/>
      <c r="T48" s="389"/>
      <c r="U48" s="389"/>
      <c r="V48" s="389"/>
      <c r="W48" s="389"/>
      <c r="X48" s="389"/>
      <c r="Y48" s="389"/>
      <c r="Z48" s="389"/>
      <c r="AA48" s="374"/>
    </row>
    <row r="49" spans="1:27" s="219" customFormat="1" ht="35.1" customHeight="1">
      <c r="A49" s="617">
        <v>21</v>
      </c>
      <c r="B49" s="708" t="s">
        <v>275</v>
      </c>
      <c r="C49" s="709" t="s">
        <v>270</v>
      </c>
      <c r="D49" s="713" t="s">
        <v>1375</v>
      </c>
      <c r="E49" s="495"/>
      <c r="F49" s="470">
        <v>1</v>
      </c>
      <c r="G49" s="500" t="s">
        <v>276</v>
      </c>
      <c r="H49" s="682" t="s">
        <v>1416</v>
      </c>
      <c r="I49" s="371" t="s">
        <v>1417</v>
      </c>
      <c r="J49" s="388"/>
      <c r="K49" s="94"/>
      <c r="L49" s="617">
        <v>309.52999999999997</v>
      </c>
      <c r="M49" s="94"/>
      <c r="N49" s="94"/>
      <c r="O49" s="682" t="s">
        <v>206</v>
      </c>
      <c r="P49" s="371"/>
      <c r="Q49" s="390"/>
      <c r="R49" s="390">
        <v>1</v>
      </c>
      <c r="S49" s="389"/>
      <c r="T49" s="389"/>
      <c r="U49" s="389"/>
      <c r="V49" s="389"/>
      <c r="W49" s="389"/>
      <c r="X49" s="389"/>
      <c r="Y49" s="702"/>
      <c r="Z49" s="702">
        <v>22.83</v>
      </c>
      <c r="AA49" s="374"/>
    </row>
    <row r="50" spans="1:27" s="219" customFormat="1" ht="35.1" customHeight="1">
      <c r="A50" s="617"/>
      <c r="B50" s="708"/>
      <c r="C50" s="709"/>
      <c r="D50" s="713"/>
      <c r="E50" s="495"/>
      <c r="F50" s="470">
        <v>2</v>
      </c>
      <c r="G50" s="500" t="s">
        <v>277</v>
      </c>
      <c r="H50" s="682"/>
      <c r="I50" s="94"/>
      <c r="J50" s="388"/>
      <c r="K50" s="94"/>
      <c r="L50" s="617"/>
      <c r="M50" s="94"/>
      <c r="N50" s="94"/>
      <c r="O50" s="682"/>
      <c r="P50" s="371"/>
      <c r="Q50" s="390"/>
      <c r="R50" s="390"/>
      <c r="S50" s="390"/>
      <c r="T50" s="390">
        <v>1</v>
      </c>
      <c r="U50" s="389"/>
      <c r="V50" s="389"/>
      <c r="W50" s="389"/>
      <c r="X50" s="389"/>
      <c r="Y50" s="702"/>
      <c r="Z50" s="702"/>
      <c r="AA50" s="374"/>
    </row>
    <row r="51" spans="1:27" s="219" customFormat="1" ht="35.1" customHeight="1">
      <c r="A51" s="617"/>
      <c r="B51" s="708"/>
      <c r="C51" s="709"/>
      <c r="D51" s="713"/>
      <c r="E51" s="495"/>
      <c r="F51" s="470">
        <v>3</v>
      </c>
      <c r="G51" s="500" t="s">
        <v>278</v>
      </c>
      <c r="H51" s="682"/>
      <c r="I51" s="94"/>
      <c r="J51" s="388"/>
      <c r="K51" s="94"/>
      <c r="L51" s="617"/>
      <c r="M51" s="94"/>
      <c r="N51" s="94"/>
      <c r="O51" s="682"/>
      <c r="P51" s="371">
        <v>1</v>
      </c>
      <c r="Q51" s="389"/>
      <c r="R51" s="389"/>
      <c r="S51" s="389"/>
      <c r="T51" s="389"/>
      <c r="U51" s="389"/>
      <c r="V51" s="389"/>
      <c r="W51" s="389"/>
      <c r="X51" s="389"/>
      <c r="Y51" s="702"/>
      <c r="Z51" s="702"/>
      <c r="AA51" s="374"/>
    </row>
    <row r="52" spans="1:27" s="219" customFormat="1" ht="35.1" customHeight="1">
      <c r="A52" s="369">
        <v>22</v>
      </c>
      <c r="B52" s="468" t="s">
        <v>279</v>
      </c>
      <c r="C52" s="308" t="s">
        <v>270</v>
      </c>
      <c r="D52" s="499" t="s">
        <v>1376</v>
      </c>
      <c r="E52" s="495"/>
      <c r="F52" s="470">
        <v>1</v>
      </c>
      <c r="G52" s="496" t="s">
        <v>280</v>
      </c>
      <c r="H52" s="241" t="s">
        <v>1915</v>
      </c>
      <c r="I52" s="94"/>
      <c r="J52" s="388"/>
      <c r="K52" s="94"/>
      <c r="L52" s="369">
        <v>101.8</v>
      </c>
      <c r="M52" s="94"/>
      <c r="N52" s="94"/>
      <c r="O52" s="370" t="s">
        <v>206</v>
      </c>
      <c r="P52" s="371"/>
      <c r="Q52" s="390"/>
      <c r="R52" s="390"/>
      <c r="S52" s="390">
        <v>1</v>
      </c>
      <c r="T52" s="389"/>
      <c r="U52" s="389"/>
      <c r="V52" s="389"/>
      <c r="W52" s="389"/>
      <c r="X52" s="389"/>
      <c r="Y52" s="224"/>
      <c r="Z52" s="224">
        <v>22.5</v>
      </c>
      <c r="AA52" s="374"/>
    </row>
    <row r="53" spans="1:27" s="219" customFormat="1" ht="35.1" customHeight="1">
      <c r="A53" s="369">
        <v>23</v>
      </c>
      <c r="B53" s="468" t="s">
        <v>281</v>
      </c>
      <c r="C53" s="308" t="s">
        <v>270</v>
      </c>
      <c r="D53" s="499" t="s">
        <v>1377</v>
      </c>
      <c r="E53" s="495"/>
      <c r="F53" s="470">
        <v>1</v>
      </c>
      <c r="G53" s="496" t="s">
        <v>282</v>
      </c>
      <c r="H53" s="241" t="s">
        <v>1916</v>
      </c>
      <c r="I53" s="94"/>
      <c r="J53" s="388"/>
      <c r="K53" s="94"/>
      <c r="L53" s="369">
        <v>102.21</v>
      </c>
      <c r="M53" s="94"/>
      <c r="N53" s="94"/>
      <c r="O53" s="370" t="s">
        <v>206</v>
      </c>
      <c r="P53" s="371"/>
      <c r="Q53" s="390"/>
      <c r="R53" s="390"/>
      <c r="S53" s="390">
        <v>1</v>
      </c>
      <c r="T53" s="389"/>
      <c r="U53" s="389"/>
      <c r="V53" s="389"/>
      <c r="W53" s="389"/>
      <c r="X53" s="389"/>
      <c r="Y53" s="224"/>
      <c r="Z53" s="224">
        <v>21.08</v>
      </c>
      <c r="AA53" s="374"/>
    </row>
    <row r="54" spans="1:27" s="219" customFormat="1" ht="35.1" customHeight="1">
      <c r="A54" s="617">
        <v>24</v>
      </c>
      <c r="B54" s="708" t="s">
        <v>283</v>
      </c>
      <c r="C54" s="709" t="s">
        <v>270</v>
      </c>
      <c r="D54" s="713" t="s">
        <v>1378</v>
      </c>
      <c r="E54" s="495"/>
      <c r="F54" s="470">
        <v>1</v>
      </c>
      <c r="G54" s="500" t="s">
        <v>284</v>
      </c>
      <c r="H54" s="712" t="s">
        <v>1774</v>
      </c>
      <c r="I54" s="94"/>
      <c r="J54" s="388"/>
      <c r="K54" s="94"/>
      <c r="L54" s="617">
        <v>206.72</v>
      </c>
      <c r="M54" s="94"/>
      <c r="N54" s="94"/>
      <c r="O54" s="682" t="s">
        <v>206</v>
      </c>
      <c r="P54" s="371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74"/>
    </row>
    <row r="55" spans="1:27" s="219" customFormat="1" ht="35.1" customHeight="1">
      <c r="A55" s="617"/>
      <c r="B55" s="708"/>
      <c r="C55" s="709"/>
      <c r="D55" s="713"/>
      <c r="E55" s="495"/>
      <c r="F55" s="470">
        <v>2</v>
      </c>
      <c r="G55" s="496" t="s">
        <v>285</v>
      </c>
      <c r="H55" s="712"/>
      <c r="I55" s="94"/>
      <c r="J55" s="388"/>
      <c r="K55" s="94"/>
      <c r="L55" s="617"/>
      <c r="M55" s="94"/>
      <c r="N55" s="94"/>
      <c r="O55" s="682"/>
      <c r="P55" s="371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74"/>
    </row>
    <row r="56" spans="1:27" s="219" customFormat="1" ht="35.1" customHeight="1">
      <c r="A56" s="617">
        <v>25</v>
      </c>
      <c r="B56" s="708" t="s">
        <v>286</v>
      </c>
      <c r="C56" s="709" t="s">
        <v>270</v>
      </c>
      <c r="D56" s="713" t="s">
        <v>1379</v>
      </c>
      <c r="E56" s="495"/>
      <c r="F56" s="470">
        <v>1</v>
      </c>
      <c r="G56" s="500" t="s">
        <v>287</v>
      </c>
      <c r="H56" s="682" t="s">
        <v>1418</v>
      </c>
      <c r="I56" s="703" t="s">
        <v>1337</v>
      </c>
      <c r="J56" s="388"/>
      <c r="K56" s="94"/>
      <c r="L56" s="617">
        <v>203.81</v>
      </c>
      <c r="M56" s="94"/>
      <c r="N56" s="94"/>
      <c r="O56" s="682" t="s">
        <v>206</v>
      </c>
      <c r="P56" s="371"/>
      <c r="Q56" s="390"/>
      <c r="R56" s="390">
        <v>1</v>
      </c>
      <c r="S56" s="389"/>
      <c r="T56" s="389"/>
      <c r="U56" s="389"/>
      <c r="V56" s="389"/>
      <c r="W56" s="389"/>
      <c r="X56" s="389"/>
      <c r="Y56" s="702"/>
      <c r="Z56" s="702">
        <v>16.05</v>
      </c>
      <c r="AA56" s="374"/>
    </row>
    <row r="57" spans="1:27" s="219" customFormat="1" ht="35.1" customHeight="1">
      <c r="A57" s="617"/>
      <c r="B57" s="708"/>
      <c r="C57" s="709"/>
      <c r="D57" s="713"/>
      <c r="E57" s="495"/>
      <c r="F57" s="470">
        <v>2</v>
      </c>
      <c r="G57" s="496" t="s">
        <v>288</v>
      </c>
      <c r="H57" s="682"/>
      <c r="I57" s="703"/>
      <c r="J57" s="388"/>
      <c r="K57" s="94"/>
      <c r="L57" s="617"/>
      <c r="M57" s="94"/>
      <c r="N57" s="94"/>
      <c r="O57" s="682"/>
      <c r="P57" s="371"/>
      <c r="Q57" s="390"/>
      <c r="R57" s="390"/>
      <c r="S57" s="390">
        <v>1</v>
      </c>
      <c r="T57" s="389"/>
      <c r="U57" s="389"/>
      <c r="V57" s="389"/>
      <c r="W57" s="389"/>
      <c r="X57" s="389"/>
      <c r="Y57" s="702"/>
      <c r="Z57" s="702"/>
      <c r="AA57" s="374"/>
    </row>
    <row r="58" spans="1:27" s="219" customFormat="1" ht="35.1" customHeight="1">
      <c r="A58" s="369">
        <v>26</v>
      </c>
      <c r="B58" s="468" t="s">
        <v>289</v>
      </c>
      <c r="C58" s="308" t="s">
        <v>270</v>
      </c>
      <c r="D58" s="499" t="s">
        <v>270</v>
      </c>
      <c r="E58" s="495"/>
      <c r="F58" s="470">
        <v>1</v>
      </c>
      <c r="G58" s="496" t="s">
        <v>290</v>
      </c>
      <c r="H58" s="426" t="s">
        <v>1419</v>
      </c>
      <c r="I58" s="371" t="s">
        <v>1417</v>
      </c>
      <c r="J58" s="388"/>
      <c r="K58" s="94"/>
      <c r="L58" s="369">
        <v>101.67</v>
      </c>
      <c r="M58" s="94"/>
      <c r="N58" s="94"/>
      <c r="O58" s="370" t="s">
        <v>206</v>
      </c>
      <c r="P58" s="371"/>
      <c r="Q58" s="390"/>
      <c r="R58" s="390"/>
      <c r="S58" s="390"/>
      <c r="T58" s="390">
        <v>1</v>
      </c>
      <c r="U58" s="389"/>
      <c r="V58" s="389"/>
      <c r="W58" s="389"/>
      <c r="X58" s="389"/>
      <c r="Y58" s="224"/>
      <c r="Z58" s="224">
        <v>20.82</v>
      </c>
      <c r="AA58" s="374"/>
    </row>
    <row r="59" spans="1:27" s="219" customFormat="1" ht="35.1" customHeight="1">
      <c r="A59" s="617">
        <v>27</v>
      </c>
      <c r="B59" s="708" t="s">
        <v>291</v>
      </c>
      <c r="C59" s="709" t="s">
        <v>270</v>
      </c>
      <c r="D59" s="713" t="s">
        <v>1380</v>
      </c>
      <c r="E59" s="495"/>
      <c r="F59" s="470">
        <v>1</v>
      </c>
      <c r="G59" s="500" t="s">
        <v>292</v>
      </c>
      <c r="H59" s="682" t="s">
        <v>1420</v>
      </c>
      <c r="I59" s="703" t="s">
        <v>1248</v>
      </c>
      <c r="J59" s="388"/>
      <c r="K59" s="94"/>
      <c r="L59" s="617">
        <v>513.17999999999995</v>
      </c>
      <c r="M59" s="94"/>
      <c r="N59" s="94"/>
      <c r="O59" s="682" t="s">
        <v>206</v>
      </c>
      <c r="P59" s="371"/>
      <c r="Q59" s="390"/>
      <c r="R59" s="390"/>
      <c r="S59" s="390"/>
      <c r="T59" s="390"/>
      <c r="U59" s="390">
        <v>1</v>
      </c>
      <c r="V59" s="389"/>
      <c r="W59" s="389"/>
      <c r="X59" s="389"/>
      <c r="Y59" s="389"/>
      <c r="Z59" s="702">
        <v>155.41999999999999</v>
      </c>
      <c r="AA59" s="374"/>
    </row>
    <row r="60" spans="1:27" s="219" customFormat="1" ht="35.1" customHeight="1">
      <c r="A60" s="617"/>
      <c r="B60" s="708"/>
      <c r="C60" s="709"/>
      <c r="D60" s="713"/>
      <c r="E60" s="495"/>
      <c r="F60" s="470">
        <v>2</v>
      </c>
      <c r="G60" s="500" t="s">
        <v>293</v>
      </c>
      <c r="H60" s="682"/>
      <c r="I60" s="703"/>
      <c r="J60" s="388"/>
      <c r="K60" s="94"/>
      <c r="L60" s="617"/>
      <c r="M60" s="94"/>
      <c r="N60" s="94"/>
      <c r="O60" s="682"/>
      <c r="P60" s="371"/>
      <c r="Q60" s="390"/>
      <c r="R60" s="390">
        <v>1</v>
      </c>
      <c r="S60" s="389"/>
      <c r="T60" s="389"/>
      <c r="U60" s="389"/>
      <c r="V60" s="389"/>
      <c r="W60" s="389"/>
      <c r="X60" s="389"/>
      <c r="Y60" s="389"/>
      <c r="Z60" s="702"/>
      <c r="AA60" s="374"/>
    </row>
    <row r="61" spans="1:27" s="219" customFormat="1" ht="35.1" customHeight="1">
      <c r="A61" s="617"/>
      <c r="B61" s="708"/>
      <c r="C61" s="709"/>
      <c r="D61" s="713"/>
      <c r="E61" s="495"/>
      <c r="F61" s="470">
        <v>3</v>
      </c>
      <c r="G61" s="500" t="s">
        <v>294</v>
      </c>
      <c r="H61" s="682"/>
      <c r="I61" s="703"/>
      <c r="J61" s="388"/>
      <c r="K61" s="94"/>
      <c r="L61" s="617"/>
      <c r="M61" s="94"/>
      <c r="N61" s="94"/>
      <c r="O61" s="682"/>
      <c r="P61" s="371"/>
      <c r="Q61" s="390"/>
      <c r="R61" s="390"/>
      <c r="S61" s="390"/>
      <c r="T61" s="390"/>
      <c r="U61" s="390">
        <v>1</v>
      </c>
      <c r="V61" s="389"/>
      <c r="W61" s="389"/>
      <c r="X61" s="389"/>
      <c r="Y61" s="389"/>
      <c r="Z61" s="702"/>
      <c r="AA61" s="374"/>
    </row>
    <row r="62" spans="1:27" s="219" customFormat="1" ht="35.1" customHeight="1">
      <c r="A62" s="617"/>
      <c r="B62" s="708"/>
      <c r="C62" s="709"/>
      <c r="D62" s="713"/>
      <c r="E62" s="495"/>
      <c r="F62" s="470">
        <v>4</v>
      </c>
      <c r="G62" s="500" t="s">
        <v>295</v>
      </c>
      <c r="H62" s="682"/>
      <c r="I62" s="703"/>
      <c r="J62" s="388"/>
      <c r="K62" s="94"/>
      <c r="L62" s="617"/>
      <c r="M62" s="94"/>
      <c r="N62" s="94"/>
      <c r="O62" s="682"/>
      <c r="P62" s="371"/>
      <c r="Q62" s="390"/>
      <c r="R62" s="390"/>
      <c r="S62" s="390">
        <v>1</v>
      </c>
      <c r="T62" s="389"/>
      <c r="U62" s="389"/>
      <c r="V62" s="389"/>
      <c r="W62" s="389"/>
      <c r="X62" s="389"/>
      <c r="Y62" s="389"/>
      <c r="Z62" s="702"/>
      <c r="AA62" s="374"/>
    </row>
    <row r="63" spans="1:27" s="219" customFormat="1" ht="35.1" customHeight="1">
      <c r="A63" s="617"/>
      <c r="B63" s="708"/>
      <c r="C63" s="709"/>
      <c r="D63" s="713"/>
      <c r="E63" s="495"/>
      <c r="F63" s="470">
        <v>5</v>
      </c>
      <c r="G63" s="496" t="s">
        <v>296</v>
      </c>
      <c r="H63" s="682"/>
      <c r="I63" s="703"/>
      <c r="J63" s="388"/>
      <c r="K63" s="94"/>
      <c r="L63" s="617"/>
      <c r="M63" s="94"/>
      <c r="N63" s="94"/>
      <c r="O63" s="682"/>
      <c r="P63" s="371"/>
      <c r="Q63" s="390"/>
      <c r="R63" s="390"/>
      <c r="S63" s="390"/>
      <c r="T63" s="390"/>
      <c r="U63" s="390"/>
      <c r="V63" s="390">
        <v>1</v>
      </c>
      <c r="W63" s="389"/>
      <c r="X63" s="389"/>
      <c r="Y63" s="389"/>
      <c r="Z63" s="702"/>
      <c r="AA63" s="374"/>
    </row>
    <row r="64" spans="1:27" s="219" customFormat="1" ht="35.1" customHeight="1">
      <c r="A64" s="617">
        <v>28</v>
      </c>
      <c r="B64" s="708" t="s">
        <v>297</v>
      </c>
      <c r="C64" s="709" t="s">
        <v>270</v>
      </c>
      <c r="D64" s="713" t="s">
        <v>1381</v>
      </c>
      <c r="E64" s="495"/>
      <c r="F64" s="470">
        <v>1</v>
      </c>
      <c r="G64" s="500" t="s">
        <v>298</v>
      </c>
      <c r="H64" s="682" t="s">
        <v>1421</v>
      </c>
      <c r="I64" s="703" t="s">
        <v>1422</v>
      </c>
      <c r="J64" s="388"/>
      <c r="K64" s="94"/>
      <c r="L64" s="617">
        <v>208.27</v>
      </c>
      <c r="M64" s="94"/>
      <c r="N64" s="94"/>
      <c r="O64" s="682" t="s">
        <v>206</v>
      </c>
      <c r="P64" s="371"/>
      <c r="Q64" s="390"/>
      <c r="R64" s="390">
        <v>1</v>
      </c>
      <c r="S64" s="389"/>
      <c r="T64" s="389"/>
      <c r="U64" s="389"/>
      <c r="V64" s="389"/>
      <c r="W64" s="389"/>
      <c r="X64" s="389"/>
      <c r="Y64" s="389"/>
      <c r="Z64" s="702">
        <v>19.95</v>
      </c>
      <c r="AA64" s="374"/>
    </row>
    <row r="65" spans="1:27" s="219" customFormat="1" ht="35.1" customHeight="1">
      <c r="A65" s="617"/>
      <c r="B65" s="708"/>
      <c r="C65" s="709"/>
      <c r="D65" s="713"/>
      <c r="E65" s="495"/>
      <c r="F65" s="470">
        <v>2</v>
      </c>
      <c r="G65" s="496" t="s">
        <v>299</v>
      </c>
      <c r="H65" s="682"/>
      <c r="I65" s="703"/>
      <c r="J65" s="388"/>
      <c r="K65" s="94"/>
      <c r="L65" s="617"/>
      <c r="M65" s="94"/>
      <c r="N65" s="94"/>
      <c r="O65" s="682"/>
      <c r="P65" s="371"/>
      <c r="Q65" s="390"/>
      <c r="R65" s="390"/>
      <c r="S65" s="390">
        <v>1</v>
      </c>
      <c r="T65" s="389"/>
      <c r="U65" s="389"/>
      <c r="V65" s="389"/>
      <c r="W65" s="389"/>
      <c r="X65" s="389"/>
      <c r="Y65" s="389"/>
      <c r="Z65" s="702"/>
      <c r="AA65" s="374"/>
    </row>
    <row r="66" spans="1:27" s="219" customFormat="1" ht="35.1" customHeight="1">
      <c r="A66" s="617">
        <v>29</v>
      </c>
      <c r="B66" s="708" t="s">
        <v>300</v>
      </c>
      <c r="C66" s="709" t="s">
        <v>301</v>
      </c>
      <c r="D66" s="727" t="s">
        <v>1382</v>
      </c>
      <c r="E66" s="495"/>
      <c r="F66" s="470">
        <v>1</v>
      </c>
      <c r="G66" s="496" t="s">
        <v>302</v>
      </c>
      <c r="H66" s="711" t="s">
        <v>1917</v>
      </c>
      <c r="I66" s="94"/>
      <c r="J66" s="388"/>
      <c r="K66" s="94"/>
      <c r="L66" s="617">
        <v>204.41</v>
      </c>
      <c r="M66" s="94"/>
      <c r="N66" s="94"/>
      <c r="O66" s="682" t="s">
        <v>206</v>
      </c>
      <c r="P66" s="371"/>
      <c r="Q66" s="390"/>
      <c r="R66" s="390"/>
      <c r="S66" s="390">
        <v>1</v>
      </c>
      <c r="T66" s="389"/>
      <c r="U66" s="389"/>
      <c r="V66" s="389"/>
      <c r="W66" s="389"/>
      <c r="X66" s="389"/>
      <c r="Y66" s="389"/>
      <c r="Z66" s="702">
        <v>34.299999999999997</v>
      </c>
      <c r="AA66" s="374"/>
    </row>
    <row r="67" spans="1:27" s="219" customFormat="1" ht="35.1" customHeight="1">
      <c r="A67" s="617"/>
      <c r="B67" s="708"/>
      <c r="C67" s="709"/>
      <c r="D67" s="727"/>
      <c r="E67" s="495"/>
      <c r="F67" s="470">
        <v>2</v>
      </c>
      <c r="G67" s="496" t="s">
        <v>303</v>
      </c>
      <c r="H67" s="711"/>
      <c r="I67" s="94"/>
      <c r="J67" s="388"/>
      <c r="K67" s="94"/>
      <c r="L67" s="617"/>
      <c r="M67" s="94"/>
      <c r="N67" s="94"/>
      <c r="O67" s="682"/>
      <c r="P67" s="371">
        <v>1</v>
      </c>
      <c r="Q67" s="389"/>
      <c r="R67" s="389"/>
      <c r="S67" s="389"/>
      <c r="T67" s="389"/>
      <c r="U67" s="389"/>
      <c r="V67" s="389"/>
      <c r="W67" s="389"/>
      <c r="X67" s="389"/>
      <c r="Y67" s="389"/>
      <c r="Z67" s="702"/>
      <c r="AA67" s="374"/>
    </row>
    <row r="68" spans="1:27" s="219" customFormat="1" ht="35.1" customHeight="1">
      <c r="A68" s="617">
        <v>30</v>
      </c>
      <c r="B68" s="708" t="s">
        <v>304</v>
      </c>
      <c r="C68" s="709" t="s">
        <v>301</v>
      </c>
      <c r="D68" s="727" t="s">
        <v>1383</v>
      </c>
      <c r="E68" s="495"/>
      <c r="F68" s="470">
        <v>1</v>
      </c>
      <c r="G68" s="496" t="s">
        <v>305</v>
      </c>
      <c r="H68" s="682" t="s">
        <v>1423</v>
      </c>
      <c r="I68" s="371" t="s">
        <v>1337</v>
      </c>
      <c r="J68" s="388"/>
      <c r="K68" s="94"/>
      <c r="L68" s="617">
        <v>205.66</v>
      </c>
      <c r="M68" s="94"/>
      <c r="N68" s="94"/>
      <c r="O68" s="682" t="s">
        <v>206</v>
      </c>
      <c r="P68" s="371"/>
      <c r="Q68" s="390">
        <v>1</v>
      </c>
      <c r="R68" s="389"/>
      <c r="S68" s="389"/>
      <c r="T68" s="389"/>
      <c r="U68" s="389"/>
      <c r="V68" s="389"/>
      <c r="W68" s="389"/>
      <c r="X68" s="389"/>
      <c r="Y68" s="389"/>
      <c r="Z68" s="389"/>
      <c r="AA68" s="374"/>
    </row>
    <row r="69" spans="1:27" s="219" customFormat="1" ht="35.1" customHeight="1">
      <c r="A69" s="617"/>
      <c r="B69" s="708"/>
      <c r="C69" s="709"/>
      <c r="D69" s="727"/>
      <c r="E69" s="495"/>
      <c r="F69" s="470">
        <v>2</v>
      </c>
      <c r="G69" s="496" t="s">
        <v>306</v>
      </c>
      <c r="H69" s="682"/>
      <c r="I69" s="94"/>
      <c r="J69" s="388"/>
      <c r="K69" s="94"/>
      <c r="L69" s="617"/>
      <c r="M69" s="94"/>
      <c r="N69" s="94"/>
      <c r="O69" s="682"/>
      <c r="P69" s="371"/>
      <c r="Q69" s="390"/>
      <c r="R69" s="390">
        <v>1</v>
      </c>
      <c r="S69" s="389"/>
      <c r="T69" s="389"/>
      <c r="U69" s="389"/>
      <c r="V69" s="389"/>
      <c r="W69" s="389"/>
      <c r="X69" s="389"/>
      <c r="Y69" s="389"/>
      <c r="Z69" s="389"/>
      <c r="AA69" s="374"/>
    </row>
    <row r="70" spans="1:27" s="219" customFormat="1" ht="40.5" customHeight="1">
      <c r="A70" s="369">
        <v>31</v>
      </c>
      <c r="B70" s="468" t="s">
        <v>307</v>
      </c>
      <c r="C70" s="308" t="s">
        <v>301</v>
      </c>
      <c r="D70" s="501" t="s">
        <v>1384</v>
      </c>
      <c r="E70" s="495"/>
      <c r="F70" s="470">
        <v>1</v>
      </c>
      <c r="G70" s="496" t="s">
        <v>308</v>
      </c>
      <c r="H70" s="398" t="s">
        <v>1424</v>
      </c>
      <c r="I70" s="371" t="s">
        <v>1425</v>
      </c>
      <c r="J70" s="388"/>
      <c r="K70" s="94"/>
      <c r="L70" s="369">
        <v>101.87</v>
      </c>
      <c r="M70" s="94"/>
      <c r="N70" s="94"/>
      <c r="O70" s="370" t="s">
        <v>206</v>
      </c>
      <c r="P70" s="371">
        <v>1</v>
      </c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74"/>
    </row>
    <row r="71" spans="1:27" s="219" customFormat="1" ht="35.1" customHeight="1">
      <c r="A71" s="369">
        <v>32</v>
      </c>
      <c r="B71" s="468" t="s">
        <v>309</v>
      </c>
      <c r="C71" s="308" t="s">
        <v>301</v>
      </c>
      <c r="D71" s="502" t="s">
        <v>1385</v>
      </c>
      <c r="E71" s="495"/>
      <c r="F71" s="470">
        <v>1</v>
      </c>
      <c r="G71" s="496" t="s">
        <v>310</v>
      </c>
      <c r="H71" s="429" t="s">
        <v>1917</v>
      </c>
      <c r="I71" s="94"/>
      <c r="J71" s="388"/>
      <c r="K71" s="94"/>
      <c r="L71" s="369">
        <v>102.28</v>
      </c>
      <c r="M71" s="94"/>
      <c r="N71" s="94"/>
      <c r="O71" s="370" t="s">
        <v>206</v>
      </c>
      <c r="P71" s="371"/>
      <c r="Q71" s="390"/>
      <c r="R71" s="390">
        <v>1</v>
      </c>
      <c r="S71" s="389"/>
      <c r="T71" s="389"/>
      <c r="U71" s="389"/>
      <c r="V71" s="389"/>
      <c r="W71" s="389"/>
      <c r="X71" s="389"/>
      <c r="Y71" s="389"/>
      <c r="Z71" s="224">
        <v>16.05</v>
      </c>
      <c r="AA71" s="374"/>
    </row>
    <row r="72" spans="1:27" s="219" customFormat="1" ht="35.1" customHeight="1">
      <c r="A72" s="369">
        <v>33</v>
      </c>
      <c r="B72" s="468" t="s">
        <v>311</v>
      </c>
      <c r="C72" s="308" t="s">
        <v>301</v>
      </c>
      <c r="D72" s="501" t="s">
        <v>301</v>
      </c>
      <c r="E72" s="495"/>
      <c r="F72" s="470">
        <v>1</v>
      </c>
      <c r="G72" s="496" t="s">
        <v>312</v>
      </c>
      <c r="H72" s="426" t="s">
        <v>1398</v>
      </c>
      <c r="I72" s="94"/>
      <c r="J72" s="388"/>
      <c r="K72" s="94"/>
      <c r="L72" s="369">
        <v>101.96</v>
      </c>
      <c r="M72" s="94"/>
      <c r="N72" s="94"/>
      <c r="O72" s="370" t="s">
        <v>206</v>
      </c>
      <c r="P72" s="371"/>
      <c r="Q72" s="390"/>
      <c r="R72" s="390"/>
      <c r="S72" s="390"/>
      <c r="T72" s="390">
        <v>1</v>
      </c>
      <c r="U72" s="389"/>
      <c r="V72" s="389"/>
      <c r="W72" s="389"/>
      <c r="X72" s="389"/>
      <c r="Y72" s="389"/>
      <c r="Z72" s="224">
        <v>18.43</v>
      </c>
      <c r="AA72" s="374"/>
    </row>
    <row r="73" spans="1:27" s="219" customFormat="1" ht="35.1" customHeight="1">
      <c r="A73" s="617">
        <v>34</v>
      </c>
      <c r="B73" s="708" t="s">
        <v>313</v>
      </c>
      <c r="C73" s="709" t="s">
        <v>314</v>
      </c>
      <c r="D73" s="715" t="s">
        <v>1386</v>
      </c>
      <c r="E73" s="495"/>
      <c r="F73" s="470">
        <v>1</v>
      </c>
      <c r="G73" s="496" t="s">
        <v>315</v>
      </c>
      <c r="H73" s="682" t="s">
        <v>1428</v>
      </c>
      <c r="I73" s="94"/>
      <c r="J73" s="388"/>
      <c r="K73" s="94"/>
      <c r="L73" s="617">
        <v>205.43</v>
      </c>
      <c r="M73" s="94"/>
      <c r="N73" s="94"/>
      <c r="O73" s="682" t="s">
        <v>206</v>
      </c>
      <c r="P73" s="371"/>
      <c r="Q73" s="390"/>
      <c r="R73" s="390">
        <v>1</v>
      </c>
      <c r="S73" s="389"/>
      <c r="T73" s="389"/>
      <c r="U73" s="389"/>
      <c r="V73" s="389"/>
      <c r="W73" s="389"/>
      <c r="X73" s="389"/>
      <c r="Y73" s="389"/>
      <c r="Z73" s="389"/>
      <c r="AA73" s="374"/>
    </row>
    <row r="74" spans="1:27" s="219" customFormat="1" ht="35.1" customHeight="1">
      <c r="A74" s="617"/>
      <c r="B74" s="708"/>
      <c r="C74" s="709"/>
      <c r="D74" s="715"/>
      <c r="E74" s="495"/>
      <c r="F74" s="470">
        <v>2</v>
      </c>
      <c r="G74" s="496" t="s">
        <v>316</v>
      </c>
      <c r="H74" s="682"/>
      <c r="I74" s="710" t="s">
        <v>1431</v>
      </c>
      <c r="J74" s="388"/>
      <c r="K74" s="94"/>
      <c r="L74" s="617"/>
      <c r="M74" s="94"/>
      <c r="N74" s="94"/>
      <c r="O74" s="682"/>
      <c r="P74" s="371"/>
      <c r="Q74" s="390">
        <v>1</v>
      </c>
      <c r="R74" s="389"/>
      <c r="S74" s="389"/>
      <c r="T74" s="389"/>
      <c r="U74" s="389"/>
      <c r="V74" s="389"/>
      <c r="W74" s="389"/>
      <c r="X74" s="389"/>
      <c r="Y74" s="389"/>
      <c r="Z74" s="389"/>
      <c r="AA74" s="374"/>
    </row>
    <row r="75" spans="1:27" s="219" customFormat="1" ht="35.1" customHeight="1">
      <c r="A75" s="617">
        <v>35</v>
      </c>
      <c r="B75" s="708" t="s">
        <v>317</v>
      </c>
      <c r="C75" s="709" t="s">
        <v>314</v>
      </c>
      <c r="D75" s="715" t="s">
        <v>1387</v>
      </c>
      <c r="E75" s="495"/>
      <c r="F75" s="470">
        <v>1</v>
      </c>
      <c r="G75" s="496" t="s">
        <v>318</v>
      </c>
      <c r="H75" s="682" t="s">
        <v>1430</v>
      </c>
      <c r="I75" s="710"/>
      <c r="J75" s="388"/>
      <c r="K75" s="94"/>
      <c r="L75" s="617">
        <v>725.98</v>
      </c>
      <c r="M75" s="94"/>
      <c r="N75" s="94"/>
      <c r="O75" s="682" t="s">
        <v>206</v>
      </c>
      <c r="P75" s="371"/>
      <c r="Q75" s="390"/>
      <c r="R75" s="390"/>
      <c r="S75" s="390"/>
      <c r="T75" s="390"/>
      <c r="U75" s="390">
        <v>1</v>
      </c>
      <c r="V75" s="389"/>
      <c r="W75" s="389"/>
      <c r="X75" s="389"/>
      <c r="Y75" s="389"/>
      <c r="Z75" s="702">
        <v>297.95</v>
      </c>
      <c r="AA75" s="374"/>
    </row>
    <row r="76" spans="1:27" s="219" customFormat="1" ht="35.1" customHeight="1">
      <c r="A76" s="617"/>
      <c r="B76" s="708"/>
      <c r="C76" s="709"/>
      <c r="D76" s="715"/>
      <c r="E76" s="495"/>
      <c r="F76" s="470">
        <v>2</v>
      </c>
      <c r="G76" s="496" t="s">
        <v>319</v>
      </c>
      <c r="H76" s="682"/>
      <c r="I76" s="710"/>
      <c r="J76" s="388"/>
      <c r="K76" s="94"/>
      <c r="L76" s="617"/>
      <c r="M76" s="94"/>
      <c r="N76" s="94"/>
      <c r="O76" s="682"/>
      <c r="P76" s="371"/>
      <c r="Q76" s="390"/>
      <c r="R76" s="390"/>
      <c r="S76" s="390"/>
      <c r="T76" s="390"/>
      <c r="U76" s="390">
        <v>1</v>
      </c>
      <c r="V76" s="389"/>
      <c r="W76" s="389"/>
      <c r="X76" s="389"/>
      <c r="Y76" s="389"/>
      <c r="Z76" s="702"/>
      <c r="AA76" s="374"/>
    </row>
    <row r="77" spans="1:27" s="219" customFormat="1" ht="35.1" customHeight="1">
      <c r="A77" s="617"/>
      <c r="B77" s="708"/>
      <c r="C77" s="709"/>
      <c r="D77" s="715"/>
      <c r="E77" s="495"/>
      <c r="F77" s="470">
        <v>3</v>
      </c>
      <c r="G77" s="496" t="s">
        <v>320</v>
      </c>
      <c r="H77" s="682"/>
      <c r="I77" s="710"/>
      <c r="J77" s="388"/>
      <c r="K77" s="94"/>
      <c r="L77" s="617"/>
      <c r="M77" s="94"/>
      <c r="N77" s="94"/>
      <c r="O77" s="682"/>
      <c r="P77" s="371"/>
      <c r="Q77" s="390"/>
      <c r="R77" s="390"/>
      <c r="S77" s="390"/>
      <c r="T77" s="390"/>
      <c r="U77" s="390">
        <v>1</v>
      </c>
      <c r="V77" s="389"/>
      <c r="W77" s="389"/>
      <c r="X77" s="389"/>
      <c r="Y77" s="389"/>
      <c r="Z77" s="702"/>
      <c r="AA77" s="374"/>
    </row>
    <row r="78" spans="1:27" s="219" customFormat="1" ht="35.1" customHeight="1">
      <c r="A78" s="617"/>
      <c r="B78" s="708"/>
      <c r="C78" s="709"/>
      <c r="D78" s="715"/>
      <c r="E78" s="495"/>
      <c r="F78" s="470">
        <v>4</v>
      </c>
      <c r="G78" s="496" t="s">
        <v>321</v>
      </c>
      <c r="H78" s="682"/>
      <c r="I78" s="710"/>
      <c r="J78" s="388"/>
      <c r="K78" s="94"/>
      <c r="L78" s="617"/>
      <c r="M78" s="94"/>
      <c r="N78" s="94"/>
      <c r="O78" s="682"/>
      <c r="P78" s="371"/>
      <c r="Q78" s="390"/>
      <c r="R78" s="390"/>
      <c r="S78" s="390"/>
      <c r="T78" s="390"/>
      <c r="U78" s="390">
        <v>1</v>
      </c>
      <c r="V78" s="389"/>
      <c r="W78" s="389"/>
      <c r="X78" s="389"/>
      <c r="Y78" s="389"/>
      <c r="Z78" s="702"/>
      <c r="AA78" s="374"/>
    </row>
    <row r="79" spans="1:27" s="219" customFormat="1" ht="35.1" customHeight="1">
      <c r="A79" s="617"/>
      <c r="B79" s="708"/>
      <c r="C79" s="709"/>
      <c r="D79" s="715"/>
      <c r="E79" s="495"/>
      <c r="F79" s="470">
        <v>5</v>
      </c>
      <c r="G79" s="496" t="s">
        <v>322</v>
      </c>
      <c r="H79" s="682"/>
      <c r="I79" s="710"/>
      <c r="J79" s="388"/>
      <c r="K79" s="94"/>
      <c r="L79" s="617"/>
      <c r="M79" s="94"/>
      <c r="N79" s="94"/>
      <c r="O79" s="682"/>
      <c r="P79" s="371"/>
      <c r="Q79" s="390"/>
      <c r="R79" s="390"/>
      <c r="S79" s="390"/>
      <c r="T79" s="390"/>
      <c r="U79" s="390">
        <v>1</v>
      </c>
      <c r="V79" s="389"/>
      <c r="W79" s="389"/>
      <c r="X79" s="389"/>
      <c r="Y79" s="389"/>
      <c r="Z79" s="702"/>
      <c r="AA79" s="374"/>
    </row>
    <row r="80" spans="1:27" s="219" customFormat="1" ht="35.1" customHeight="1">
      <c r="A80" s="617"/>
      <c r="B80" s="708"/>
      <c r="C80" s="709"/>
      <c r="D80" s="715"/>
      <c r="E80" s="495"/>
      <c r="F80" s="470">
        <v>6</v>
      </c>
      <c r="G80" s="496" t="s">
        <v>323</v>
      </c>
      <c r="H80" s="682"/>
      <c r="I80" s="710"/>
      <c r="J80" s="388"/>
      <c r="K80" s="94"/>
      <c r="L80" s="617"/>
      <c r="M80" s="94"/>
      <c r="N80" s="94"/>
      <c r="O80" s="682"/>
      <c r="P80" s="371"/>
      <c r="Q80" s="390"/>
      <c r="R80" s="390"/>
      <c r="S80" s="390"/>
      <c r="T80" s="390">
        <v>1</v>
      </c>
      <c r="U80" s="389"/>
      <c r="V80" s="389"/>
      <c r="W80" s="389"/>
      <c r="X80" s="389"/>
      <c r="Y80" s="389"/>
      <c r="Z80" s="702"/>
      <c r="AA80" s="374"/>
    </row>
    <row r="81" spans="1:27" s="219" customFormat="1" ht="35.1" customHeight="1">
      <c r="A81" s="617"/>
      <c r="B81" s="708"/>
      <c r="C81" s="709"/>
      <c r="D81" s="715"/>
      <c r="E81" s="495"/>
      <c r="F81" s="470">
        <v>7</v>
      </c>
      <c r="G81" s="496" t="s">
        <v>324</v>
      </c>
      <c r="H81" s="682"/>
      <c r="I81" s="94"/>
      <c r="J81" s="388"/>
      <c r="K81" s="94"/>
      <c r="L81" s="617"/>
      <c r="M81" s="94"/>
      <c r="N81" s="94"/>
      <c r="O81" s="682"/>
      <c r="P81" s="371"/>
      <c r="Q81" s="390"/>
      <c r="R81" s="390"/>
      <c r="S81" s="390"/>
      <c r="T81" s="390">
        <v>1</v>
      </c>
      <c r="U81" s="389"/>
      <c r="V81" s="389"/>
      <c r="W81" s="389"/>
      <c r="X81" s="389"/>
      <c r="Y81" s="389"/>
      <c r="Z81" s="702"/>
      <c r="AA81" s="374"/>
    </row>
    <row r="82" spans="1:27" s="219" customFormat="1" ht="35.1" customHeight="1">
      <c r="A82" s="617">
        <v>36</v>
      </c>
      <c r="B82" s="708" t="s">
        <v>325</v>
      </c>
      <c r="C82" s="709" t="s">
        <v>314</v>
      </c>
      <c r="D82" s="715" t="s">
        <v>1388</v>
      </c>
      <c r="E82" s="495"/>
      <c r="F82" s="470">
        <v>1</v>
      </c>
      <c r="G82" s="496" t="s">
        <v>326</v>
      </c>
      <c r="H82" s="682" t="s">
        <v>1774</v>
      </c>
      <c r="I82" s="94"/>
      <c r="J82" s="388"/>
      <c r="K82" s="94"/>
      <c r="L82" s="617">
        <v>206.09</v>
      </c>
      <c r="M82" s="94"/>
      <c r="N82" s="94"/>
      <c r="O82" s="682" t="s">
        <v>206</v>
      </c>
      <c r="P82" s="371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74"/>
    </row>
    <row r="83" spans="1:27" s="219" customFormat="1" ht="35.1" customHeight="1">
      <c r="A83" s="617"/>
      <c r="B83" s="708"/>
      <c r="C83" s="709"/>
      <c r="D83" s="715"/>
      <c r="E83" s="495"/>
      <c r="F83" s="470">
        <v>2</v>
      </c>
      <c r="G83" s="496" t="s">
        <v>327</v>
      </c>
      <c r="H83" s="682"/>
      <c r="I83" s="392" t="s">
        <v>1433</v>
      </c>
      <c r="J83" s="388"/>
      <c r="K83" s="94"/>
      <c r="L83" s="617"/>
      <c r="M83" s="94"/>
      <c r="N83" s="94"/>
      <c r="O83" s="682"/>
      <c r="P83" s="371"/>
      <c r="Q83" s="389"/>
      <c r="R83" s="389"/>
      <c r="S83" s="389"/>
      <c r="T83" s="389"/>
      <c r="U83" s="389"/>
      <c r="V83" s="389"/>
      <c r="W83" s="389"/>
      <c r="X83" s="389"/>
      <c r="Y83" s="389"/>
      <c r="Z83" s="389"/>
      <c r="AA83" s="374"/>
    </row>
    <row r="84" spans="1:27" s="219" customFormat="1" ht="35.1" customHeight="1">
      <c r="A84" s="369">
        <v>37</v>
      </c>
      <c r="B84" s="468" t="s">
        <v>328</v>
      </c>
      <c r="C84" s="308" t="s">
        <v>314</v>
      </c>
      <c r="D84" s="497" t="s">
        <v>1389</v>
      </c>
      <c r="E84" s="495"/>
      <c r="F84" s="470">
        <v>1</v>
      </c>
      <c r="G84" s="496" t="s">
        <v>329</v>
      </c>
      <c r="H84" s="426" t="s">
        <v>1432</v>
      </c>
      <c r="I84" s="94" t="s">
        <v>1429</v>
      </c>
      <c r="J84" s="388"/>
      <c r="K84" s="94"/>
      <c r="L84" s="369">
        <v>102.77</v>
      </c>
      <c r="M84" s="94"/>
      <c r="N84" s="94"/>
      <c r="O84" s="370" t="s">
        <v>206</v>
      </c>
      <c r="P84" s="371"/>
      <c r="Q84" s="390"/>
      <c r="R84" s="390"/>
      <c r="S84" s="390"/>
      <c r="T84" s="390">
        <v>1</v>
      </c>
      <c r="U84" s="389"/>
      <c r="V84" s="389"/>
      <c r="W84" s="389"/>
      <c r="X84" s="389"/>
      <c r="Y84" s="389"/>
      <c r="Z84" s="224">
        <v>33.46</v>
      </c>
      <c r="AA84" s="374"/>
    </row>
    <row r="85" spans="1:27" s="219" customFormat="1" ht="35.1" customHeight="1">
      <c r="A85" s="617">
        <v>38</v>
      </c>
      <c r="B85" s="708" t="s">
        <v>330</v>
      </c>
      <c r="C85" s="709" t="s">
        <v>314</v>
      </c>
      <c r="D85" s="715" t="s">
        <v>1389</v>
      </c>
      <c r="E85" s="495"/>
      <c r="F85" s="470">
        <v>1</v>
      </c>
      <c r="G85" s="496" t="s">
        <v>331</v>
      </c>
      <c r="H85" s="682" t="s">
        <v>1434</v>
      </c>
      <c r="I85" s="94"/>
      <c r="J85" s="388"/>
      <c r="K85" s="94"/>
      <c r="L85" s="617">
        <v>309.39</v>
      </c>
      <c r="M85" s="94"/>
      <c r="N85" s="94"/>
      <c r="O85" s="682" t="s">
        <v>206</v>
      </c>
      <c r="P85" s="371"/>
      <c r="Q85" s="390"/>
      <c r="R85" s="390"/>
      <c r="S85" s="390"/>
      <c r="T85" s="390"/>
      <c r="U85" s="390">
        <v>1</v>
      </c>
      <c r="V85" s="389"/>
      <c r="W85" s="389"/>
      <c r="X85" s="389"/>
      <c r="Y85" s="389"/>
      <c r="Z85" s="702">
        <v>149.04</v>
      </c>
      <c r="AA85" s="374"/>
    </row>
    <row r="86" spans="1:27" s="219" customFormat="1" ht="35.1" customHeight="1">
      <c r="A86" s="617"/>
      <c r="B86" s="708"/>
      <c r="C86" s="709"/>
      <c r="D86" s="715"/>
      <c r="E86" s="495"/>
      <c r="F86" s="470">
        <v>2</v>
      </c>
      <c r="G86" s="496" t="s">
        <v>332</v>
      </c>
      <c r="H86" s="682"/>
      <c r="I86" s="94"/>
      <c r="J86" s="388"/>
      <c r="K86" s="94"/>
      <c r="L86" s="617"/>
      <c r="M86" s="94"/>
      <c r="N86" s="94"/>
      <c r="O86" s="682"/>
      <c r="P86" s="371"/>
      <c r="Q86" s="390"/>
      <c r="R86" s="390"/>
      <c r="S86" s="390"/>
      <c r="T86" s="390"/>
      <c r="U86" s="390"/>
      <c r="V86" s="390">
        <v>1</v>
      </c>
      <c r="W86" s="389"/>
      <c r="X86" s="389"/>
      <c r="Y86" s="389"/>
      <c r="Z86" s="702"/>
      <c r="AA86" s="374"/>
    </row>
    <row r="87" spans="1:27" s="219" customFormat="1" ht="35.1" customHeight="1">
      <c r="A87" s="617"/>
      <c r="B87" s="708"/>
      <c r="C87" s="709"/>
      <c r="D87" s="715"/>
      <c r="E87" s="495"/>
      <c r="F87" s="470">
        <v>3</v>
      </c>
      <c r="G87" s="496" t="s">
        <v>333</v>
      </c>
      <c r="H87" s="682"/>
      <c r="I87" s="94"/>
      <c r="J87" s="388"/>
      <c r="K87" s="94"/>
      <c r="L87" s="617"/>
      <c r="M87" s="94"/>
      <c r="N87" s="94"/>
      <c r="O87" s="682"/>
      <c r="P87" s="371"/>
      <c r="Q87" s="390"/>
      <c r="R87" s="390"/>
      <c r="S87" s="390"/>
      <c r="T87" s="390"/>
      <c r="U87" s="390"/>
      <c r="V87" s="390"/>
      <c r="W87" s="390">
        <v>1</v>
      </c>
      <c r="X87" s="389"/>
      <c r="Y87" s="389"/>
      <c r="Z87" s="702"/>
      <c r="AA87" s="374"/>
    </row>
    <row r="88" spans="1:27" s="219" customFormat="1" ht="35.1" customHeight="1">
      <c r="A88" s="617">
        <v>39</v>
      </c>
      <c r="B88" s="708" t="s">
        <v>334</v>
      </c>
      <c r="C88" s="709" t="s">
        <v>314</v>
      </c>
      <c r="D88" s="715" t="s">
        <v>1390</v>
      </c>
      <c r="E88" s="495"/>
      <c r="F88" s="470">
        <v>1</v>
      </c>
      <c r="G88" s="496" t="s">
        <v>335</v>
      </c>
      <c r="H88" s="682" t="s">
        <v>1399</v>
      </c>
      <c r="I88" s="94"/>
      <c r="J88" s="388"/>
      <c r="K88" s="94"/>
      <c r="L88" s="617">
        <v>417.45</v>
      </c>
      <c r="M88" s="94"/>
      <c r="N88" s="94"/>
      <c r="O88" s="682" t="s">
        <v>206</v>
      </c>
      <c r="P88" s="371">
        <v>1</v>
      </c>
      <c r="Q88" s="389"/>
      <c r="R88" s="389"/>
      <c r="S88" s="389"/>
      <c r="T88" s="389"/>
      <c r="U88" s="389"/>
      <c r="V88" s="389"/>
      <c r="W88" s="389"/>
      <c r="X88" s="389"/>
      <c r="Y88" s="389"/>
      <c r="Z88" s="702">
        <v>79.81</v>
      </c>
      <c r="AA88" s="374"/>
    </row>
    <row r="89" spans="1:27" s="219" customFormat="1" ht="35.1" customHeight="1">
      <c r="A89" s="617"/>
      <c r="B89" s="708"/>
      <c r="C89" s="709"/>
      <c r="D89" s="715"/>
      <c r="E89" s="495"/>
      <c r="F89" s="470">
        <v>2</v>
      </c>
      <c r="G89" s="496" t="s">
        <v>336</v>
      </c>
      <c r="H89" s="682"/>
      <c r="I89" s="94"/>
      <c r="J89" s="388"/>
      <c r="K89" s="94"/>
      <c r="L89" s="617"/>
      <c r="M89" s="94"/>
      <c r="N89" s="94"/>
      <c r="O89" s="682"/>
      <c r="P89" s="371"/>
      <c r="Q89" s="390"/>
      <c r="R89" s="390"/>
      <c r="S89" s="390">
        <v>1</v>
      </c>
      <c r="T89" s="389"/>
      <c r="U89" s="389"/>
      <c r="V89" s="389"/>
      <c r="W89" s="389"/>
      <c r="X89" s="389"/>
      <c r="Y89" s="389"/>
      <c r="Z89" s="702"/>
      <c r="AA89" s="374"/>
    </row>
    <row r="90" spans="1:27" s="219" customFormat="1" ht="35.1" customHeight="1">
      <c r="A90" s="617"/>
      <c r="B90" s="708"/>
      <c r="C90" s="709"/>
      <c r="D90" s="715"/>
      <c r="E90" s="495"/>
      <c r="F90" s="470">
        <v>3</v>
      </c>
      <c r="G90" s="496" t="s">
        <v>337</v>
      </c>
      <c r="H90" s="682"/>
      <c r="I90" s="94"/>
      <c r="J90" s="388"/>
      <c r="K90" s="94"/>
      <c r="L90" s="617"/>
      <c r="M90" s="94"/>
      <c r="N90" s="94"/>
      <c r="O90" s="682"/>
      <c r="P90" s="371"/>
      <c r="Q90" s="390"/>
      <c r="R90" s="390"/>
      <c r="S90" s="390"/>
      <c r="T90" s="390">
        <v>1</v>
      </c>
      <c r="U90" s="389"/>
      <c r="V90" s="389"/>
      <c r="W90" s="389"/>
      <c r="X90" s="389"/>
      <c r="Y90" s="389"/>
      <c r="Z90" s="702"/>
      <c r="AA90" s="374"/>
    </row>
    <row r="91" spans="1:27" s="219" customFormat="1" ht="35.1" customHeight="1">
      <c r="A91" s="617"/>
      <c r="B91" s="708"/>
      <c r="C91" s="709"/>
      <c r="D91" s="715"/>
      <c r="E91" s="495"/>
      <c r="F91" s="470">
        <v>4</v>
      </c>
      <c r="G91" s="496" t="s">
        <v>338</v>
      </c>
      <c r="H91" s="682"/>
      <c r="I91" s="94"/>
      <c r="J91" s="388"/>
      <c r="K91" s="94"/>
      <c r="L91" s="617"/>
      <c r="M91" s="94"/>
      <c r="N91" s="94"/>
      <c r="O91" s="682"/>
      <c r="P91" s="371"/>
      <c r="Q91" s="390">
        <v>1</v>
      </c>
      <c r="R91" s="389"/>
      <c r="S91" s="389"/>
      <c r="T91" s="389"/>
      <c r="U91" s="389"/>
      <c r="V91" s="389"/>
      <c r="W91" s="389"/>
      <c r="X91" s="389"/>
      <c r="Y91" s="389"/>
      <c r="Z91" s="702"/>
      <c r="AA91" s="374" t="s">
        <v>1919</v>
      </c>
    </row>
    <row r="92" spans="1:27" s="219" customFormat="1" ht="35.1" customHeight="1">
      <c r="A92" s="369">
        <v>40</v>
      </c>
      <c r="B92" s="468" t="s">
        <v>339</v>
      </c>
      <c r="C92" s="308" t="s">
        <v>314</v>
      </c>
      <c r="D92" s="497" t="s">
        <v>314</v>
      </c>
      <c r="E92" s="495"/>
      <c r="F92" s="470">
        <v>1</v>
      </c>
      <c r="G92" s="496" t="s">
        <v>340</v>
      </c>
      <c r="H92" s="426" t="s">
        <v>1779</v>
      </c>
      <c r="I92" s="94"/>
      <c r="J92" s="388"/>
      <c r="K92" s="94"/>
      <c r="L92" s="369">
        <v>102.34</v>
      </c>
      <c r="M92" s="94"/>
      <c r="N92" s="94"/>
      <c r="O92" s="370" t="s">
        <v>206</v>
      </c>
      <c r="P92" s="371"/>
      <c r="Q92" s="390"/>
      <c r="R92" s="390"/>
      <c r="S92" s="390"/>
      <c r="T92" s="390"/>
      <c r="U92" s="390">
        <v>1</v>
      </c>
      <c r="V92" s="389"/>
      <c r="W92" s="389"/>
      <c r="X92" s="389"/>
      <c r="Y92" s="389"/>
      <c r="Z92" s="224">
        <v>46.31</v>
      </c>
      <c r="AA92" s="374"/>
    </row>
    <row r="93" spans="1:27" s="219" customFormat="1" ht="35.1" customHeight="1">
      <c r="A93" s="617">
        <v>41</v>
      </c>
      <c r="B93" s="708" t="s">
        <v>341</v>
      </c>
      <c r="C93" s="709" t="s">
        <v>314</v>
      </c>
      <c r="D93" s="715" t="s">
        <v>1391</v>
      </c>
      <c r="E93" s="495"/>
      <c r="F93" s="470">
        <v>1</v>
      </c>
      <c r="G93" s="496" t="s">
        <v>342</v>
      </c>
      <c r="H93" s="726" t="s">
        <v>1885</v>
      </c>
      <c r="I93" s="94"/>
      <c r="J93" s="388"/>
      <c r="K93" s="94"/>
      <c r="L93" s="617">
        <v>204.57</v>
      </c>
      <c r="M93" s="94"/>
      <c r="N93" s="94"/>
      <c r="O93" s="682" t="s">
        <v>206</v>
      </c>
      <c r="P93" s="371">
        <v>1</v>
      </c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74"/>
    </row>
    <row r="94" spans="1:27" s="219" customFormat="1" ht="35.1" customHeight="1">
      <c r="A94" s="617"/>
      <c r="B94" s="708"/>
      <c r="C94" s="709"/>
      <c r="D94" s="715"/>
      <c r="E94" s="495"/>
      <c r="F94" s="470">
        <v>2</v>
      </c>
      <c r="G94" s="496" t="s">
        <v>343</v>
      </c>
      <c r="H94" s="726"/>
      <c r="I94" s="94"/>
      <c r="J94" s="388"/>
      <c r="K94" s="94"/>
      <c r="L94" s="617"/>
      <c r="M94" s="94"/>
      <c r="N94" s="94"/>
      <c r="O94" s="682"/>
      <c r="P94" s="371"/>
      <c r="Q94" s="390">
        <v>1</v>
      </c>
      <c r="R94" s="389"/>
      <c r="S94" s="389"/>
      <c r="T94" s="389"/>
      <c r="U94" s="389"/>
      <c r="V94" s="389"/>
      <c r="W94" s="389"/>
      <c r="X94" s="389"/>
      <c r="Y94" s="389"/>
      <c r="Z94" s="389"/>
      <c r="AA94" s="374"/>
    </row>
    <row r="95" spans="1:27" s="219" customFormat="1" ht="35.1" customHeight="1">
      <c r="A95" s="369">
        <v>42</v>
      </c>
      <c r="B95" s="468" t="s">
        <v>344</v>
      </c>
      <c r="C95" s="308" t="s">
        <v>314</v>
      </c>
      <c r="D95" s="497"/>
      <c r="E95" s="495"/>
      <c r="F95" s="470">
        <v>1</v>
      </c>
      <c r="G95" s="496" t="s">
        <v>345</v>
      </c>
      <c r="H95" s="426" t="s">
        <v>1400</v>
      </c>
      <c r="I95" s="94"/>
      <c r="J95" s="388"/>
      <c r="K95" s="94"/>
      <c r="L95" s="369">
        <v>104.08</v>
      </c>
      <c r="M95" s="94"/>
      <c r="N95" s="94"/>
      <c r="O95" s="370" t="s">
        <v>206</v>
      </c>
      <c r="P95" s="371"/>
      <c r="Q95" s="390"/>
      <c r="R95" s="390"/>
      <c r="S95" s="390">
        <v>1</v>
      </c>
      <c r="T95" s="389"/>
      <c r="U95" s="389"/>
      <c r="V95" s="389"/>
      <c r="W95" s="389"/>
      <c r="X95" s="389"/>
      <c r="Y95" s="389"/>
      <c r="Z95" s="224">
        <v>25.11</v>
      </c>
      <c r="AA95" s="374"/>
    </row>
    <row r="96" spans="1:27" s="219" customFormat="1" ht="35.1" customHeight="1">
      <c r="A96" s="617">
        <v>43</v>
      </c>
      <c r="B96" s="708" t="s">
        <v>346</v>
      </c>
      <c r="C96" s="709" t="s">
        <v>347</v>
      </c>
      <c r="D96" s="728" t="s">
        <v>1392</v>
      </c>
      <c r="E96" s="495"/>
      <c r="F96" s="470">
        <v>1</v>
      </c>
      <c r="G96" s="500" t="s">
        <v>348</v>
      </c>
      <c r="H96" s="682" t="s">
        <v>1401</v>
      </c>
      <c r="I96" s="94"/>
      <c r="J96" s="388"/>
      <c r="K96" s="94"/>
      <c r="L96" s="617">
        <v>204.22</v>
      </c>
      <c r="M96" s="94"/>
      <c r="N96" s="94"/>
      <c r="O96" s="682" t="s">
        <v>206</v>
      </c>
      <c r="P96" s="371"/>
      <c r="Q96" s="390"/>
      <c r="R96" s="390"/>
      <c r="S96" s="390"/>
      <c r="T96" s="390"/>
      <c r="U96" s="390">
        <v>1</v>
      </c>
      <c r="V96" s="389"/>
      <c r="W96" s="389"/>
      <c r="X96" s="389"/>
      <c r="Y96" s="389"/>
      <c r="Z96" s="702">
        <v>35.549999999999997</v>
      </c>
      <c r="AA96" s="374"/>
    </row>
    <row r="97" spans="1:28" s="219" customFormat="1" ht="35.1" customHeight="1">
      <c r="A97" s="617"/>
      <c r="B97" s="708"/>
      <c r="C97" s="709"/>
      <c r="D97" s="728"/>
      <c r="E97" s="495"/>
      <c r="F97" s="470">
        <v>2</v>
      </c>
      <c r="G97" s="500" t="s">
        <v>349</v>
      </c>
      <c r="H97" s="682"/>
      <c r="I97" s="94"/>
      <c r="J97" s="388"/>
      <c r="K97" s="94"/>
      <c r="L97" s="617"/>
      <c r="M97" s="94"/>
      <c r="N97" s="94"/>
      <c r="O97" s="682"/>
      <c r="P97" s="371">
        <v>1</v>
      </c>
      <c r="Q97" s="389"/>
      <c r="R97" s="389"/>
      <c r="S97" s="389"/>
      <c r="T97" s="389"/>
      <c r="U97" s="389"/>
      <c r="V97" s="389"/>
      <c r="W97" s="389"/>
      <c r="X97" s="389"/>
      <c r="Y97" s="389"/>
      <c r="Z97" s="702"/>
      <c r="AA97" s="374" t="s">
        <v>1772</v>
      </c>
    </row>
    <row r="98" spans="1:28" s="219" customFormat="1" ht="35.1" customHeight="1">
      <c r="A98" s="369">
        <v>44</v>
      </c>
      <c r="B98" s="468" t="s">
        <v>350</v>
      </c>
      <c r="C98" s="308" t="s">
        <v>347</v>
      </c>
      <c r="D98" s="503" t="s">
        <v>1393</v>
      </c>
      <c r="E98" s="495"/>
      <c r="F98" s="470">
        <v>1</v>
      </c>
      <c r="G98" s="500" t="s">
        <v>351</v>
      </c>
      <c r="H98" s="426" t="s">
        <v>1402</v>
      </c>
      <c r="I98" s="94"/>
      <c r="J98" s="388"/>
      <c r="K98" s="94"/>
      <c r="L98" s="369">
        <v>102.6</v>
      </c>
      <c r="M98" s="94"/>
      <c r="N98" s="94"/>
      <c r="O98" s="370" t="s">
        <v>206</v>
      </c>
      <c r="P98" s="371"/>
      <c r="Q98" s="390"/>
      <c r="R98" s="390">
        <v>1</v>
      </c>
      <c r="S98" s="389"/>
      <c r="T98" s="389"/>
      <c r="U98" s="389"/>
      <c r="V98" s="389"/>
      <c r="W98" s="389"/>
      <c r="X98" s="389"/>
      <c r="Y98" s="389"/>
      <c r="Z98" s="224">
        <v>9.58</v>
      </c>
      <c r="AA98" s="374"/>
    </row>
    <row r="99" spans="1:28" s="219" customFormat="1" ht="35.1" customHeight="1">
      <c r="A99" s="369">
        <v>45</v>
      </c>
      <c r="B99" s="468" t="s">
        <v>352</v>
      </c>
      <c r="C99" s="308" t="s">
        <v>347</v>
      </c>
      <c r="D99" s="503" t="s">
        <v>1394</v>
      </c>
      <c r="E99" s="495"/>
      <c r="F99" s="470">
        <v>1</v>
      </c>
      <c r="G99" s="500" t="s">
        <v>353</v>
      </c>
      <c r="H99" s="426" t="s">
        <v>1780</v>
      </c>
      <c r="I99" s="94"/>
      <c r="J99" s="388" t="s">
        <v>1781</v>
      </c>
      <c r="K99" s="94"/>
      <c r="L99" s="369">
        <v>101.83</v>
      </c>
      <c r="M99" s="94"/>
      <c r="N99" s="94"/>
      <c r="O99" s="370" t="s">
        <v>206</v>
      </c>
      <c r="P99" s="371">
        <v>1</v>
      </c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74"/>
    </row>
    <row r="100" spans="1:28" s="219" customFormat="1" ht="35.1" customHeight="1">
      <c r="A100" s="369">
        <v>46</v>
      </c>
      <c r="B100" s="468" t="s">
        <v>354</v>
      </c>
      <c r="C100" s="308" t="s">
        <v>347</v>
      </c>
      <c r="D100" s="503" t="s">
        <v>1395</v>
      </c>
      <c r="E100" s="495"/>
      <c r="F100" s="470">
        <v>1</v>
      </c>
      <c r="G100" s="500" t="s">
        <v>355</v>
      </c>
      <c r="H100" s="426" t="s">
        <v>1918</v>
      </c>
      <c r="I100" s="94"/>
      <c r="J100" s="388"/>
      <c r="K100" s="94"/>
      <c r="L100" s="369">
        <v>102.47</v>
      </c>
      <c r="M100" s="94"/>
      <c r="N100" s="94"/>
      <c r="O100" s="370" t="s">
        <v>206</v>
      </c>
      <c r="P100" s="371"/>
      <c r="Q100" s="390">
        <v>1</v>
      </c>
      <c r="R100" s="389"/>
      <c r="S100" s="389"/>
      <c r="T100" s="389"/>
      <c r="U100" s="389"/>
      <c r="V100" s="389"/>
      <c r="W100" s="389"/>
      <c r="X100" s="389"/>
      <c r="Y100" s="389"/>
      <c r="Z100" s="389"/>
      <c r="AA100" s="374"/>
    </row>
    <row r="101" spans="1:28" s="219" customFormat="1" ht="35.1" customHeight="1">
      <c r="A101" s="617">
        <v>47</v>
      </c>
      <c r="B101" s="708" t="s">
        <v>356</v>
      </c>
      <c r="C101" s="709" t="s">
        <v>347</v>
      </c>
      <c r="D101" s="728" t="s">
        <v>1396</v>
      </c>
      <c r="E101" s="495"/>
      <c r="F101" s="470">
        <v>1</v>
      </c>
      <c r="G101" s="500" t="s">
        <v>357</v>
      </c>
      <c r="H101" s="711" t="s">
        <v>1424</v>
      </c>
      <c r="I101" s="94"/>
      <c r="J101" s="388"/>
      <c r="K101" s="94"/>
      <c r="L101" s="617">
        <v>408.76</v>
      </c>
      <c r="M101" s="94"/>
      <c r="N101" s="94"/>
      <c r="O101" s="682" t="s">
        <v>206</v>
      </c>
      <c r="P101" s="371"/>
      <c r="Q101" s="390"/>
      <c r="R101" s="390"/>
      <c r="S101" s="390"/>
      <c r="T101" s="390"/>
      <c r="U101" s="390">
        <v>1</v>
      </c>
      <c r="V101" s="389"/>
      <c r="W101" s="389"/>
      <c r="X101" s="389"/>
      <c r="Y101" s="389"/>
      <c r="Z101" s="702">
        <v>158.15</v>
      </c>
      <c r="AA101" s="374"/>
    </row>
    <row r="102" spans="1:28" s="219" customFormat="1" ht="35.1" customHeight="1">
      <c r="A102" s="617"/>
      <c r="B102" s="708"/>
      <c r="C102" s="709"/>
      <c r="D102" s="728"/>
      <c r="E102" s="495"/>
      <c r="F102" s="470">
        <v>2</v>
      </c>
      <c r="G102" s="500" t="s">
        <v>358</v>
      </c>
      <c r="H102" s="711"/>
      <c r="I102" s="94"/>
      <c r="J102" s="388"/>
      <c r="K102" s="94"/>
      <c r="L102" s="617"/>
      <c r="M102" s="94"/>
      <c r="N102" s="94"/>
      <c r="O102" s="682"/>
      <c r="P102" s="371"/>
      <c r="Q102" s="390"/>
      <c r="R102" s="390"/>
      <c r="S102" s="390"/>
      <c r="T102" s="390"/>
      <c r="U102" s="390"/>
      <c r="V102" s="390">
        <v>1</v>
      </c>
      <c r="W102" s="389"/>
      <c r="X102" s="389"/>
      <c r="Y102" s="389"/>
      <c r="Z102" s="702"/>
      <c r="AA102" s="374"/>
    </row>
    <row r="103" spans="1:28" s="219" customFormat="1" ht="35.1" customHeight="1">
      <c r="A103" s="617"/>
      <c r="B103" s="708"/>
      <c r="C103" s="709"/>
      <c r="D103" s="728"/>
      <c r="E103" s="495"/>
      <c r="F103" s="470">
        <v>3</v>
      </c>
      <c r="G103" s="500" t="s">
        <v>359</v>
      </c>
      <c r="H103" s="711"/>
      <c r="I103" s="94"/>
      <c r="J103" s="388"/>
      <c r="K103" s="94"/>
      <c r="L103" s="617"/>
      <c r="M103" s="94"/>
      <c r="N103" s="94"/>
      <c r="O103" s="682"/>
      <c r="P103" s="371"/>
      <c r="Q103" s="390"/>
      <c r="R103" s="390"/>
      <c r="S103" s="390"/>
      <c r="T103" s="390"/>
      <c r="U103" s="390"/>
      <c r="V103" s="390"/>
      <c r="W103" s="390">
        <v>1</v>
      </c>
      <c r="X103" s="389"/>
      <c r="Y103" s="389"/>
      <c r="Z103" s="702"/>
      <c r="AA103" s="374"/>
    </row>
    <row r="104" spans="1:28" s="219" customFormat="1" ht="35.1" customHeight="1">
      <c r="A104" s="617"/>
      <c r="B104" s="708"/>
      <c r="C104" s="709"/>
      <c r="D104" s="728"/>
      <c r="E104" s="495"/>
      <c r="F104" s="470">
        <v>4</v>
      </c>
      <c r="G104" s="500" t="s">
        <v>360</v>
      </c>
      <c r="H104" s="711"/>
      <c r="I104" s="94"/>
      <c r="J104" s="388"/>
      <c r="K104" s="94"/>
      <c r="L104" s="617"/>
      <c r="M104" s="94"/>
      <c r="N104" s="94"/>
      <c r="O104" s="682"/>
      <c r="P104" s="371"/>
      <c r="Q104" s="390"/>
      <c r="R104" s="390">
        <v>1</v>
      </c>
      <c r="S104" s="389"/>
      <c r="T104" s="389"/>
      <c r="U104" s="389"/>
      <c r="V104" s="389"/>
      <c r="W104" s="389"/>
      <c r="X104" s="389"/>
      <c r="Y104" s="389"/>
      <c r="Z104" s="702"/>
      <c r="AA104" s="374"/>
    </row>
    <row r="105" spans="1:28" s="219" customFormat="1" ht="35.1" customHeight="1">
      <c r="A105" s="369">
        <v>48</v>
      </c>
      <c r="B105" s="468" t="s">
        <v>361</v>
      </c>
      <c r="C105" s="308" t="s">
        <v>347</v>
      </c>
      <c r="D105" s="503" t="s">
        <v>347</v>
      </c>
      <c r="E105" s="495"/>
      <c r="F105" s="470">
        <v>1</v>
      </c>
      <c r="G105" s="500" t="s">
        <v>362</v>
      </c>
      <c r="H105" s="505" t="s">
        <v>1782</v>
      </c>
      <c r="I105" s="94"/>
      <c r="J105" s="388"/>
      <c r="K105" s="94"/>
      <c r="L105" s="369">
        <v>102.04</v>
      </c>
      <c r="M105" s="94"/>
      <c r="N105" s="94"/>
      <c r="O105" s="370" t="s">
        <v>206</v>
      </c>
      <c r="P105" s="371"/>
      <c r="Q105" s="390"/>
      <c r="R105" s="390"/>
      <c r="S105" s="390"/>
      <c r="T105" s="390"/>
      <c r="U105" s="390">
        <v>1</v>
      </c>
      <c r="V105" s="389"/>
      <c r="W105" s="389"/>
      <c r="X105" s="389"/>
      <c r="Y105" s="389"/>
      <c r="Z105" s="224">
        <v>27.35</v>
      </c>
      <c r="AA105" s="374"/>
    </row>
    <row r="106" spans="1:28" s="219" customFormat="1" ht="35.1" customHeight="1">
      <c r="A106" s="372">
        <v>49</v>
      </c>
      <c r="B106" s="508" t="s">
        <v>1994</v>
      </c>
      <c r="C106" s="455" t="s">
        <v>1995</v>
      </c>
      <c r="D106" s="308" t="s">
        <v>1378</v>
      </c>
      <c r="E106" s="455">
        <v>1</v>
      </c>
      <c r="F106" s="472">
        <v>1</v>
      </c>
      <c r="G106" s="504" t="s">
        <v>1996</v>
      </c>
      <c r="H106" s="487" t="s">
        <v>1997</v>
      </c>
      <c r="I106" s="232"/>
      <c r="J106" s="94"/>
      <c r="K106" s="94"/>
      <c r="L106" s="94" t="s">
        <v>2371</v>
      </c>
      <c r="M106" s="371"/>
      <c r="N106" s="94"/>
      <c r="O106" s="94"/>
      <c r="P106" s="241"/>
      <c r="Q106" s="393"/>
      <c r="R106" s="390">
        <v>1</v>
      </c>
      <c r="S106" s="94"/>
      <c r="T106" s="94"/>
      <c r="U106" s="94"/>
      <c r="V106" s="94"/>
      <c r="W106" s="94"/>
      <c r="X106" s="94"/>
      <c r="Y106" s="94"/>
      <c r="Z106" s="94"/>
      <c r="AA106" s="94"/>
      <c r="AB106" s="88"/>
    </row>
    <row r="107" spans="1:28" s="219" customFormat="1" ht="35.1" customHeight="1">
      <c r="A107" s="372">
        <v>50</v>
      </c>
      <c r="B107" s="508" t="s">
        <v>1998</v>
      </c>
      <c r="C107" s="455" t="s">
        <v>1995</v>
      </c>
      <c r="D107" s="308" t="s">
        <v>1375</v>
      </c>
      <c r="E107" s="455">
        <v>1</v>
      </c>
      <c r="F107" s="472">
        <v>1</v>
      </c>
      <c r="G107" s="504" t="s">
        <v>1999</v>
      </c>
      <c r="H107" s="487" t="s">
        <v>2000</v>
      </c>
      <c r="I107" s="232"/>
      <c r="J107" s="94"/>
      <c r="K107" s="94"/>
      <c r="L107" s="94">
        <v>106.4</v>
      </c>
      <c r="M107" s="371"/>
      <c r="N107" s="94"/>
      <c r="O107" s="94"/>
      <c r="P107" s="241">
        <v>1</v>
      </c>
      <c r="Q107" s="371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88"/>
    </row>
    <row r="108" spans="1:28" s="219" customFormat="1" ht="35.1" customHeight="1">
      <c r="A108" s="729">
        <v>51</v>
      </c>
      <c r="B108" s="735" t="s">
        <v>2001</v>
      </c>
      <c r="C108" s="725" t="s">
        <v>1995</v>
      </c>
      <c r="D108" s="709" t="s">
        <v>2002</v>
      </c>
      <c r="E108" s="455">
        <v>1</v>
      </c>
      <c r="F108" s="472">
        <v>1</v>
      </c>
      <c r="G108" s="504" t="s">
        <v>2003</v>
      </c>
      <c r="H108" s="699" t="s">
        <v>2004</v>
      </c>
      <c r="I108" s="394"/>
      <c r="J108" s="94"/>
      <c r="K108" s="94"/>
      <c r="L108" s="704">
        <v>210.56</v>
      </c>
      <c r="M108" s="371"/>
      <c r="N108" s="94"/>
      <c r="O108" s="94"/>
      <c r="P108" s="241"/>
      <c r="Q108" s="146"/>
      <c r="R108" s="390">
        <v>1</v>
      </c>
      <c r="S108" s="94"/>
      <c r="T108" s="94"/>
      <c r="U108" s="94"/>
      <c r="V108" s="94"/>
      <c r="W108" s="94"/>
      <c r="X108" s="94"/>
      <c r="Y108" s="94"/>
      <c r="Z108" s="703">
        <v>30.64</v>
      </c>
      <c r="AA108" s="94"/>
      <c r="AB108" s="88"/>
    </row>
    <row r="109" spans="1:28" s="219" customFormat="1" ht="35.1" customHeight="1">
      <c r="A109" s="729"/>
      <c r="B109" s="735"/>
      <c r="C109" s="725"/>
      <c r="D109" s="709"/>
      <c r="E109" s="455">
        <v>2</v>
      </c>
      <c r="F109" s="472">
        <v>2</v>
      </c>
      <c r="G109" s="504" t="s">
        <v>2005</v>
      </c>
      <c r="H109" s="699"/>
      <c r="I109" s="232"/>
      <c r="J109" s="94"/>
      <c r="K109" s="94"/>
      <c r="L109" s="704"/>
      <c r="M109" s="371"/>
      <c r="N109" s="94"/>
      <c r="O109" s="94"/>
      <c r="P109" s="241"/>
      <c r="Q109" s="146"/>
      <c r="R109" s="390">
        <v>1</v>
      </c>
      <c r="S109" s="94"/>
      <c r="T109" s="94"/>
      <c r="U109" s="94"/>
      <c r="V109" s="94"/>
      <c r="W109" s="94"/>
      <c r="X109" s="94"/>
      <c r="Y109" s="94"/>
      <c r="Z109" s="703"/>
      <c r="AA109" s="94"/>
      <c r="AB109" s="88"/>
    </row>
    <row r="110" spans="1:28" s="219" customFormat="1" ht="35.1" customHeight="1">
      <c r="A110" s="372">
        <v>52</v>
      </c>
      <c r="B110" s="508" t="s">
        <v>2006</v>
      </c>
      <c r="C110" s="455" t="s">
        <v>314</v>
      </c>
      <c r="D110" s="308" t="s">
        <v>2007</v>
      </c>
      <c r="E110" s="455">
        <v>1</v>
      </c>
      <c r="F110" s="472">
        <v>1</v>
      </c>
      <c r="G110" s="504" t="s">
        <v>2008</v>
      </c>
      <c r="H110" s="487" t="s">
        <v>1957</v>
      </c>
      <c r="I110" s="232"/>
      <c r="J110" s="94"/>
      <c r="K110" s="94"/>
      <c r="L110" s="353">
        <v>103.05</v>
      </c>
      <c r="M110" s="371"/>
      <c r="N110" s="94"/>
      <c r="O110" s="94"/>
      <c r="P110" s="241">
        <v>1</v>
      </c>
      <c r="Q110" s="371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88"/>
    </row>
    <row r="111" spans="1:28" s="219" customFormat="1" ht="35.1" customHeight="1">
      <c r="A111" s="711">
        <v>53</v>
      </c>
      <c r="B111" s="735" t="s">
        <v>2009</v>
      </c>
      <c r="C111" s="725" t="s">
        <v>314</v>
      </c>
      <c r="D111" s="709" t="s">
        <v>1388</v>
      </c>
      <c r="E111" s="455">
        <v>1</v>
      </c>
      <c r="F111" s="472">
        <v>1</v>
      </c>
      <c r="G111" s="504" t="s">
        <v>2010</v>
      </c>
      <c r="H111" s="699" t="s">
        <v>2011</v>
      </c>
      <c r="I111" s="232"/>
      <c r="J111" s="94"/>
      <c r="K111" s="94"/>
      <c r="L111" s="704">
        <v>206.09</v>
      </c>
      <c r="M111" s="371"/>
      <c r="N111" s="94"/>
      <c r="O111" s="94"/>
      <c r="P111" s="241">
        <v>1</v>
      </c>
      <c r="Q111" s="371"/>
      <c r="R111" s="94"/>
      <c r="S111" s="94"/>
      <c r="T111" s="94"/>
      <c r="U111" s="94"/>
      <c r="V111" s="94"/>
      <c r="W111" s="94"/>
      <c r="X111" s="94"/>
      <c r="Y111" s="94"/>
      <c r="Z111" s="703">
        <v>29.85</v>
      </c>
      <c r="AA111" s="94"/>
      <c r="AB111" s="88"/>
    </row>
    <row r="112" spans="1:28" s="219" customFormat="1" ht="35.1" customHeight="1">
      <c r="A112" s="711"/>
      <c r="B112" s="735"/>
      <c r="C112" s="725"/>
      <c r="D112" s="709"/>
      <c r="E112" s="455">
        <v>2</v>
      </c>
      <c r="F112" s="472">
        <v>2</v>
      </c>
      <c r="G112" s="504" t="s">
        <v>2012</v>
      </c>
      <c r="H112" s="699"/>
      <c r="I112" s="232"/>
      <c r="J112" s="94"/>
      <c r="K112" s="94"/>
      <c r="L112" s="704"/>
      <c r="M112" s="371"/>
      <c r="N112" s="94"/>
      <c r="O112" s="94"/>
      <c r="P112" s="241"/>
      <c r="Q112" s="393"/>
      <c r="R112" s="395"/>
      <c r="S112" s="390">
        <v>1</v>
      </c>
      <c r="T112" s="94"/>
      <c r="U112" s="94"/>
      <c r="V112" s="94"/>
      <c r="W112" s="94"/>
      <c r="X112" s="94"/>
      <c r="Y112" s="94"/>
      <c r="Z112" s="703"/>
      <c r="AA112" s="94"/>
      <c r="AB112" s="88"/>
    </row>
    <row r="113" spans="1:28" s="219" customFormat="1" ht="35.1" customHeight="1">
      <c r="A113" s="729">
        <v>54</v>
      </c>
      <c r="B113" s="735" t="s">
        <v>2013</v>
      </c>
      <c r="C113" s="725" t="s">
        <v>314</v>
      </c>
      <c r="D113" s="308" t="s">
        <v>2014</v>
      </c>
      <c r="E113" s="455">
        <v>1</v>
      </c>
      <c r="F113" s="472">
        <v>1</v>
      </c>
      <c r="G113" s="504" t="s">
        <v>2015</v>
      </c>
      <c r="H113" s="699" t="s">
        <v>2016</v>
      </c>
      <c r="I113" s="232"/>
      <c r="J113" s="94"/>
      <c r="K113" s="94"/>
      <c r="L113" s="704">
        <v>208.72</v>
      </c>
      <c r="M113" s="371"/>
      <c r="N113" s="94"/>
      <c r="O113" s="94"/>
      <c r="P113" s="241">
        <v>1</v>
      </c>
      <c r="Q113" s="371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88"/>
    </row>
    <row r="114" spans="1:28" s="219" customFormat="1" ht="35.1" customHeight="1">
      <c r="A114" s="729"/>
      <c r="B114" s="735"/>
      <c r="C114" s="725"/>
      <c r="D114" s="308" t="s">
        <v>2014</v>
      </c>
      <c r="E114" s="455">
        <v>2</v>
      </c>
      <c r="F114" s="472">
        <v>2</v>
      </c>
      <c r="G114" s="504" t="s">
        <v>2017</v>
      </c>
      <c r="H114" s="699"/>
      <c r="I114" s="232"/>
      <c r="J114" s="94"/>
      <c r="K114" s="94"/>
      <c r="L114" s="704"/>
      <c r="M114" s="371"/>
      <c r="N114" s="94"/>
      <c r="O114" s="94"/>
      <c r="P114" s="241">
        <v>1</v>
      </c>
      <c r="Q114" s="371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88"/>
    </row>
    <row r="115" spans="1:28" s="219" customFormat="1" ht="42.75" customHeight="1">
      <c r="A115" s="373">
        <v>55</v>
      </c>
      <c r="B115" s="508" t="s">
        <v>2018</v>
      </c>
      <c r="C115" s="455" t="s">
        <v>314</v>
      </c>
      <c r="D115" s="308" t="s">
        <v>1389</v>
      </c>
      <c r="E115" s="455">
        <v>1</v>
      </c>
      <c r="F115" s="472">
        <v>1</v>
      </c>
      <c r="G115" s="504" t="s">
        <v>2019</v>
      </c>
      <c r="H115" s="487" t="s">
        <v>2020</v>
      </c>
      <c r="I115" s="232"/>
      <c r="J115" s="94"/>
      <c r="K115" s="94"/>
      <c r="L115" s="353">
        <v>102.8</v>
      </c>
      <c r="M115" s="371"/>
      <c r="N115" s="94"/>
      <c r="O115" s="94"/>
      <c r="P115" s="241">
        <v>1</v>
      </c>
      <c r="Q115" s="371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88"/>
    </row>
    <row r="116" spans="1:28" s="219" customFormat="1" ht="35.1" customHeight="1">
      <c r="A116" s="373">
        <v>56</v>
      </c>
      <c r="B116" s="508" t="s">
        <v>2021</v>
      </c>
      <c r="C116" s="455" t="s">
        <v>314</v>
      </c>
      <c r="D116" s="308" t="s">
        <v>2022</v>
      </c>
      <c r="E116" s="455">
        <v>1</v>
      </c>
      <c r="F116" s="472">
        <v>1</v>
      </c>
      <c r="G116" s="504" t="s">
        <v>2023</v>
      </c>
      <c r="H116" s="487" t="s">
        <v>1773</v>
      </c>
      <c r="I116" s="232"/>
      <c r="J116" s="94"/>
      <c r="K116" s="94"/>
      <c r="L116" s="353">
        <v>102.71</v>
      </c>
      <c r="M116" s="371"/>
      <c r="N116" s="94"/>
      <c r="O116" s="94"/>
      <c r="P116" s="241"/>
      <c r="Q116" s="371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88"/>
    </row>
    <row r="117" spans="1:28" s="219" customFormat="1" ht="35.1" customHeight="1">
      <c r="A117" s="373">
        <v>57</v>
      </c>
      <c r="B117" s="508" t="s">
        <v>2024</v>
      </c>
      <c r="C117" s="455" t="s">
        <v>314</v>
      </c>
      <c r="D117" s="308" t="s">
        <v>1391</v>
      </c>
      <c r="E117" s="455">
        <v>1</v>
      </c>
      <c r="F117" s="472">
        <v>1</v>
      </c>
      <c r="G117" s="504" t="s">
        <v>2025</v>
      </c>
      <c r="H117" s="487" t="s">
        <v>1773</v>
      </c>
      <c r="I117" s="232"/>
      <c r="J117" s="94"/>
      <c r="K117" s="94"/>
      <c r="L117" s="353">
        <v>102.74</v>
      </c>
      <c r="M117" s="371"/>
      <c r="N117" s="94"/>
      <c r="O117" s="94"/>
      <c r="P117" s="241"/>
      <c r="Q117" s="371"/>
      <c r="R117" s="94"/>
      <c r="S117" s="94"/>
      <c r="T117" s="94"/>
      <c r="U117" s="94"/>
      <c r="V117" s="94"/>
      <c r="W117" s="94"/>
      <c r="X117" s="94"/>
      <c r="Y117" s="94"/>
      <c r="Z117" s="371"/>
      <c r="AA117" s="94"/>
      <c r="AB117" s="88"/>
    </row>
    <row r="118" spans="1:28" s="219" customFormat="1" ht="35.1" customHeight="1">
      <c r="A118" s="373">
        <v>58</v>
      </c>
      <c r="B118" s="508" t="s">
        <v>2026</v>
      </c>
      <c r="C118" s="455" t="s">
        <v>213</v>
      </c>
      <c r="D118" s="308" t="s">
        <v>2027</v>
      </c>
      <c r="E118" s="455">
        <v>1</v>
      </c>
      <c r="F118" s="472">
        <v>1</v>
      </c>
      <c r="G118" s="504" t="s">
        <v>2028</v>
      </c>
      <c r="H118" s="487" t="s">
        <v>2029</v>
      </c>
      <c r="I118" s="232"/>
      <c r="J118" s="94"/>
      <c r="K118" s="94"/>
      <c r="L118" s="353">
        <v>104.4</v>
      </c>
      <c r="M118" s="371"/>
      <c r="N118" s="94"/>
      <c r="O118" s="94"/>
      <c r="P118" s="241">
        <v>1</v>
      </c>
      <c r="Q118" s="371"/>
      <c r="R118" s="94"/>
      <c r="S118" s="94"/>
      <c r="T118" s="94"/>
      <c r="U118" s="94"/>
      <c r="V118" s="94"/>
      <c r="W118" s="94"/>
      <c r="X118" s="94"/>
      <c r="Y118" s="94"/>
      <c r="Z118" s="371">
        <v>41.49</v>
      </c>
      <c r="AA118" s="94"/>
      <c r="AB118" s="88"/>
    </row>
    <row r="119" spans="1:28" s="219" customFormat="1" ht="35.1" customHeight="1">
      <c r="A119" s="373">
        <v>59</v>
      </c>
      <c r="B119" s="508" t="s">
        <v>2030</v>
      </c>
      <c r="C119" s="455" t="s">
        <v>213</v>
      </c>
      <c r="D119" s="308" t="s">
        <v>1372</v>
      </c>
      <c r="E119" s="455">
        <v>1</v>
      </c>
      <c r="F119" s="472">
        <v>1</v>
      </c>
      <c r="G119" s="504" t="s">
        <v>2031</v>
      </c>
      <c r="H119" s="487" t="s">
        <v>2032</v>
      </c>
      <c r="I119" s="232"/>
      <c r="J119" s="94"/>
      <c r="K119" s="94"/>
      <c r="L119" s="353">
        <v>102.41</v>
      </c>
      <c r="M119" s="371"/>
      <c r="N119" s="94"/>
      <c r="O119" s="94"/>
      <c r="P119" s="241"/>
      <c r="Q119" s="393"/>
      <c r="R119" s="390">
        <v>1</v>
      </c>
      <c r="S119" s="94"/>
      <c r="T119" s="94"/>
      <c r="U119" s="94"/>
      <c r="V119" s="94"/>
      <c r="W119" s="94"/>
      <c r="X119" s="94"/>
      <c r="Y119" s="94"/>
      <c r="Z119" s="371">
        <v>21.53</v>
      </c>
      <c r="AA119" s="94"/>
      <c r="AB119" s="88"/>
    </row>
    <row r="120" spans="1:28" s="219" customFormat="1" ht="35.1" customHeight="1">
      <c r="A120" s="711">
        <v>60</v>
      </c>
      <c r="B120" s="730" t="s">
        <v>2033</v>
      </c>
      <c r="C120" s="732" t="s">
        <v>213</v>
      </c>
      <c r="D120" s="709" t="s">
        <v>1355</v>
      </c>
      <c r="E120" s="455">
        <v>1</v>
      </c>
      <c r="F120" s="472">
        <v>1</v>
      </c>
      <c r="G120" s="504" t="s">
        <v>2034</v>
      </c>
      <c r="H120" s="699" t="s">
        <v>2035</v>
      </c>
      <c r="I120" s="232"/>
      <c r="J120" s="94"/>
      <c r="K120" s="94"/>
      <c r="L120" s="614">
        <v>209.14</v>
      </c>
      <c r="M120" s="371"/>
      <c r="N120" s="94"/>
      <c r="O120" s="94"/>
      <c r="P120" s="241">
        <v>1</v>
      </c>
      <c r="Q120" s="371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88"/>
    </row>
    <row r="121" spans="1:28" s="219" customFormat="1" ht="35.1" customHeight="1">
      <c r="A121" s="711"/>
      <c r="B121" s="731"/>
      <c r="C121" s="733"/>
      <c r="D121" s="709"/>
      <c r="E121" s="455">
        <v>2</v>
      </c>
      <c r="F121" s="472">
        <v>2</v>
      </c>
      <c r="G121" s="504" t="s">
        <v>2036</v>
      </c>
      <c r="H121" s="699"/>
      <c r="I121" s="232"/>
      <c r="J121" s="94"/>
      <c r="K121" s="94"/>
      <c r="L121" s="615"/>
      <c r="M121" s="371"/>
      <c r="N121" s="94"/>
      <c r="O121" s="94"/>
      <c r="P121" s="241">
        <v>1</v>
      </c>
      <c r="Q121" s="371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88"/>
    </row>
    <row r="122" spans="1:28" s="219" customFormat="1" ht="35.1" customHeight="1">
      <c r="A122" s="711">
        <v>61</v>
      </c>
      <c r="B122" s="734" t="s">
        <v>2037</v>
      </c>
      <c r="C122" s="725" t="s">
        <v>314</v>
      </c>
      <c r="D122" s="709" t="s">
        <v>1391</v>
      </c>
      <c r="E122" s="455">
        <v>1</v>
      </c>
      <c r="F122" s="472">
        <v>1</v>
      </c>
      <c r="G122" s="504" t="s">
        <v>2038</v>
      </c>
      <c r="H122" s="699" t="s">
        <v>2039</v>
      </c>
      <c r="I122" s="232"/>
      <c r="J122" s="94"/>
      <c r="K122" s="94"/>
      <c r="L122" s="614">
        <v>215.6</v>
      </c>
      <c r="M122" s="371"/>
      <c r="N122" s="94"/>
      <c r="O122" s="94"/>
      <c r="P122" s="241">
        <v>1</v>
      </c>
      <c r="Q122" s="371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88"/>
    </row>
    <row r="123" spans="1:28" s="219" customFormat="1" ht="35.1" customHeight="1">
      <c r="A123" s="711"/>
      <c r="B123" s="734"/>
      <c r="C123" s="725"/>
      <c r="D123" s="709"/>
      <c r="E123" s="455">
        <v>2</v>
      </c>
      <c r="F123" s="472">
        <v>2</v>
      </c>
      <c r="G123" s="504" t="s">
        <v>2040</v>
      </c>
      <c r="H123" s="699"/>
      <c r="I123" s="232"/>
      <c r="J123" s="94"/>
      <c r="K123" s="94"/>
      <c r="L123" s="615"/>
      <c r="M123" s="371"/>
      <c r="N123" s="94"/>
      <c r="O123" s="94"/>
      <c r="P123" s="241">
        <v>1</v>
      </c>
      <c r="Q123" s="371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88"/>
    </row>
    <row r="124" spans="1:28">
      <c r="A124" s="111"/>
      <c r="B124" s="122" t="s">
        <v>208</v>
      </c>
      <c r="C124" s="113"/>
      <c r="D124" s="113"/>
      <c r="E124" s="112"/>
      <c r="F124" s="78">
        <f>F11+F12+F13+F15+F17+F21+F22+F24+F26+F27+F30+F32+F33+F36+F38+F39+F41+F45+F47+F48+F51+F52+F53+F55+F57+F58+F63+F65+F67+F69+F70+F71+F72+F74+F81+F83+F84+F87+F91+F92+F94+F95+F97+F98+F99+F100+F104+F105+F106+F107+F109+F110+F112+F114+F115+F116+F117+F118+F119+F121+F123</f>
        <v>116</v>
      </c>
      <c r="G124" s="42"/>
      <c r="H124" s="90"/>
      <c r="I124" s="1"/>
      <c r="J124" s="1"/>
      <c r="K124" s="1"/>
      <c r="L124" s="16">
        <f>SUM(L8:L105)</f>
        <v>10086.250000000002</v>
      </c>
      <c r="M124" s="1"/>
      <c r="N124" s="1"/>
      <c r="O124" s="241"/>
      <c r="P124" s="78">
        <f>SUM(P8:P123)</f>
        <v>24</v>
      </c>
      <c r="Q124" s="78">
        <f t="shared" ref="Q124:Z124" si="0">SUM(Q8:Q123)</f>
        <v>5</v>
      </c>
      <c r="R124" s="78">
        <f t="shared" si="0"/>
        <v>20</v>
      </c>
      <c r="S124" s="78">
        <f t="shared" si="0"/>
        <v>15</v>
      </c>
      <c r="T124" s="78">
        <f t="shared" si="0"/>
        <v>10</v>
      </c>
      <c r="U124" s="78">
        <f t="shared" si="0"/>
        <v>21</v>
      </c>
      <c r="V124" s="78">
        <f t="shared" si="0"/>
        <v>4</v>
      </c>
      <c r="W124" s="78">
        <f t="shared" si="0"/>
        <v>3</v>
      </c>
      <c r="X124" s="78">
        <f t="shared" si="0"/>
        <v>0</v>
      </c>
      <c r="Y124" s="78">
        <f t="shared" si="0"/>
        <v>0</v>
      </c>
      <c r="Z124" s="78">
        <f t="shared" si="0"/>
        <v>1958.7999999999997</v>
      </c>
      <c r="AA124" s="218"/>
    </row>
  </sheetData>
  <mergeCells count="291">
    <mergeCell ref="Z14:Z15"/>
    <mergeCell ref="Z16:Z17"/>
    <mergeCell ref="A108:A109"/>
    <mergeCell ref="A111:A112"/>
    <mergeCell ref="A113:A114"/>
    <mergeCell ref="A120:A121"/>
    <mergeCell ref="A122:A123"/>
    <mergeCell ref="B120:B121"/>
    <mergeCell ref="C120:C121"/>
    <mergeCell ref="D120:D121"/>
    <mergeCell ref="H120:H121"/>
    <mergeCell ref="B122:B123"/>
    <mergeCell ref="C122:C123"/>
    <mergeCell ref="D122:D123"/>
    <mergeCell ref="H122:H123"/>
    <mergeCell ref="B108:B109"/>
    <mergeCell ref="C108:C109"/>
    <mergeCell ref="D108:D109"/>
    <mergeCell ref="H108:H109"/>
    <mergeCell ref="B111:B112"/>
    <mergeCell ref="C111:C112"/>
    <mergeCell ref="D111:D112"/>
    <mergeCell ref="H111:H112"/>
    <mergeCell ref="B113:B114"/>
    <mergeCell ref="C113:C114"/>
    <mergeCell ref="H113:H114"/>
    <mergeCell ref="H88:H91"/>
    <mergeCell ref="D88:D91"/>
    <mergeCell ref="D85:D87"/>
    <mergeCell ref="H93:H94"/>
    <mergeCell ref="H96:H97"/>
    <mergeCell ref="H101:H104"/>
    <mergeCell ref="D59:D63"/>
    <mergeCell ref="D64:D65"/>
    <mergeCell ref="D66:D67"/>
    <mergeCell ref="D68:D69"/>
    <mergeCell ref="D73:D74"/>
    <mergeCell ref="D82:D83"/>
    <mergeCell ref="D93:D94"/>
    <mergeCell ref="D96:D97"/>
    <mergeCell ref="D101:D104"/>
    <mergeCell ref="D75:D81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31:A32"/>
    <mergeCell ref="B31:B32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H31:H32"/>
    <mergeCell ref="I28:I30"/>
    <mergeCell ref="D28:D30"/>
    <mergeCell ref="D31:D32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A42:A45"/>
    <mergeCell ref="B42:B45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H42:H45"/>
    <mergeCell ref="I42:I45"/>
    <mergeCell ref="D40:D41"/>
    <mergeCell ref="D42:D45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56:A57"/>
    <mergeCell ref="B56:B57"/>
    <mergeCell ref="C56:C57"/>
    <mergeCell ref="L56:L57"/>
    <mergeCell ref="O56:O57"/>
    <mergeCell ref="A54:A55"/>
    <mergeCell ref="B54:B55"/>
    <mergeCell ref="C54:C55"/>
    <mergeCell ref="L54:L55"/>
    <mergeCell ref="O54:O55"/>
    <mergeCell ref="H56:H57"/>
    <mergeCell ref="I56:I57"/>
    <mergeCell ref="H54:H55"/>
    <mergeCell ref="D54:D55"/>
    <mergeCell ref="D56:D57"/>
    <mergeCell ref="A64:A65"/>
    <mergeCell ref="B64:B65"/>
    <mergeCell ref="C64:C65"/>
    <mergeCell ref="L64:L65"/>
    <mergeCell ref="O64:O65"/>
    <mergeCell ref="A59:A63"/>
    <mergeCell ref="B59:B63"/>
    <mergeCell ref="C59:C63"/>
    <mergeCell ref="L59:L63"/>
    <mergeCell ref="O59:O63"/>
    <mergeCell ref="H59:H63"/>
    <mergeCell ref="I59:I63"/>
    <mergeCell ref="H64:H65"/>
    <mergeCell ref="I64:I65"/>
    <mergeCell ref="A68:A69"/>
    <mergeCell ref="B68:B69"/>
    <mergeCell ref="C68:C69"/>
    <mergeCell ref="L68:L69"/>
    <mergeCell ref="O68:O69"/>
    <mergeCell ref="A66:A67"/>
    <mergeCell ref="B66:B67"/>
    <mergeCell ref="C66:C67"/>
    <mergeCell ref="L66:L67"/>
    <mergeCell ref="O66:O67"/>
    <mergeCell ref="H66:H67"/>
    <mergeCell ref="H68:H69"/>
    <mergeCell ref="A75:A81"/>
    <mergeCell ref="B75:B81"/>
    <mergeCell ref="C75:C81"/>
    <mergeCell ref="L75:L81"/>
    <mergeCell ref="O75:O81"/>
    <mergeCell ref="A73:A74"/>
    <mergeCell ref="B73:B74"/>
    <mergeCell ref="C73:C74"/>
    <mergeCell ref="L73:L74"/>
    <mergeCell ref="O73:O74"/>
    <mergeCell ref="H75:H81"/>
    <mergeCell ref="I74:I80"/>
    <mergeCell ref="H73:H74"/>
    <mergeCell ref="B85:B87"/>
    <mergeCell ref="C85:C87"/>
    <mergeCell ref="L85:L87"/>
    <mergeCell ref="O85:O87"/>
    <mergeCell ref="A82:A83"/>
    <mergeCell ref="B82:B83"/>
    <mergeCell ref="C82:C83"/>
    <mergeCell ref="L82:L83"/>
    <mergeCell ref="O82:O83"/>
    <mergeCell ref="H82:H83"/>
    <mergeCell ref="H85:H87"/>
    <mergeCell ref="A2:AA2"/>
    <mergeCell ref="A1:AA1"/>
    <mergeCell ref="A3:Y3"/>
    <mergeCell ref="A101:A104"/>
    <mergeCell ref="B101:B104"/>
    <mergeCell ref="C101:C104"/>
    <mergeCell ref="L101:L104"/>
    <mergeCell ref="O101:O104"/>
    <mergeCell ref="A96:A97"/>
    <mergeCell ref="B96:B97"/>
    <mergeCell ref="C96:C97"/>
    <mergeCell ref="L96:L97"/>
    <mergeCell ref="O96:O97"/>
    <mergeCell ref="A93:A94"/>
    <mergeCell ref="B93:B94"/>
    <mergeCell ref="C93:C94"/>
    <mergeCell ref="L93:L94"/>
    <mergeCell ref="O93:O94"/>
    <mergeCell ref="A88:A91"/>
    <mergeCell ref="B88:B91"/>
    <mergeCell ref="C88:C91"/>
    <mergeCell ref="L88:L91"/>
    <mergeCell ref="O88:O91"/>
    <mergeCell ref="A85:A87"/>
    <mergeCell ref="Z18:Z21"/>
    <mergeCell ref="Z23:Z24"/>
    <mergeCell ref="Z25:Z26"/>
    <mergeCell ref="Z28:Z30"/>
    <mergeCell ref="Z34:Z36"/>
    <mergeCell ref="Z40:Z41"/>
    <mergeCell ref="Z46:Z47"/>
    <mergeCell ref="Z49:Z51"/>
    <mergeCell ref="Z56:Z57"/>
    <mergeCell ref="Z37:Z38"/>
    <mergeCell ref="Y46:Y47"/>
    <mergeCell ref="Y49:Y51"/>
    <mergeCell ref="Y56:Y57"/>
    <mergeCell ref="Z66:Z67"/>
    <mergeCell ref="Z108:Z109"/>
    <mergeCell ref="L122:L123"/>
    <mergeCell ref="L120:L121"/>
    <mergeCell ref="L113:L114"/>
    <mergeCell ref="L111:L112"/>
    <mergeCell ref="L108:L109"/>
    <mergeCell ref="Z59:Z63"/>
    <mergeCell ref="Z64:Z65"/>
    <mergeCell ref="Z75:Z81"/>
    <mergeCell ref="Z85:Z87"/>
    <mergeCell ref="Z88:Z91"/>
    <mergeCell ref="Z96:Z97"/>
    <mergeCell ref="Z101:Z104"/>
    <mergeCell ref="Z111:Z112"/>
  </mergeCells>
  <pageMargins left="0.26" right="0.12" top="0.37" bottom="0.34" header="0.13" footer="0.13"/>
  <pageSetup paperSize="9" scale="74" orientation="landscape" r:id="rId1"/>
  <headerFooter differentOddEven="1" differentFirst="1"/>
  <rowBreaks count="6" manualBreakCount="6">
    <brk id="41" max="26" man="1"/>
    <brk id="58" max="26" man="1"/>
    <brk id="74" max="26" man="1"/>
    <brk id="92" max="26" man="1"/>
    <brk id="110" max="26" man="1"/>
    <brk id="12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63"/>
  <sheetViews>
    <sheetView showGridLines="0" view="pageBreakPreview" zoomScale="84" zoomScaleSheetLayoutView="84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X58" sqref="X58"/>
    </sheetView>
  </sheetViews>
  <sheetFormatPr defaultRowHeight="15"/>
  <cols>
    <col min="1" max="1" width="4.140625" style="12" customWidth="1"/>
    <col min="2" max="2" width="9.5703125" style="12" customWidth="1"/>
    <col min="3" max="3" width="9.85546875" style="12" customWidth="1"/>
    <col min="4" max="4" width="17" style="12" customWidth="1"/>
    <col min="5" max="5" width="3.85546875" bestFit="1" customWidth="1"/>
    <col min="6" max="6" width="25.5703125" customWidth="1"/>
    <col min="7" max="7" width="25.140625" style="37" customWidth="1"/>
    <col min="8" max="8" width="7.85546875" style="13" hidden="1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9.140625" style="51" customWidth="1"/>
    <col min="14" max="14" width="4.28515625" style="11" hidden="1" customWidth="1"/>
    <col min="15" max="23" width="4.7109375" customWidth="1"/>
    <col min="25" max="25" width="13.5703125" customWidth="1"/>
  </cols>
  <sheetData>
    <row r="1" spans="1:25">
      <c r="A1" s="736" t="s">
        <v>18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5" ht="15" customHeight="1">
      <c r="A2" s="738" t="str">
        <f>'Patna (West)'!A2</f>
        <v>Progress Report for the construction of SSS ( Sanc. Year 2012 - 13 )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</row>
    <row r="3" spans="1:25">
      <c r="A3" s="707" t="s">
        <v>42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56" t="str">
        <f>Summary!V3</f>
        <v>Date:-31.01.2015</v>
      </c>
      <c r="Y3" s="756"/>
    </row>
    <row r="4" spans="1:25" ht="15" customHeight="1">
      <c r="A4" s="758" t="s">
        <v>1902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</row>
    <row r="5" spans="1:25" ht="18" customHeight="1">
      <c r="A5" s="641" t="s">
        <v>0</v>
      </c>
      <c r="B5" s="641" t="s">
        <v>1</v>
      </c>
      <c r="C5" s="641" t="s">
        <v>2</v>
      </c>
      <c r="D5" s="641" t="s">
        <v>3</v>
      </c>
      <c r="E5" s="641" t="s">
        <v>0</v>
      </c>
      <c r="F5" s="662" t="s">
        <v>4</v>
      </c>
      <c r="G5" s="641" t="s">
        <v>5</v>
      </c>
      <c r="H5" s="641" t="s">
        <v>211</v>
      </c>
      <c r="I5" s="641" t="s">
        <v>209</v>
      </c>
      <c r="J5" s="641" t="s">
        <v>210</v>
      </c>
      <c r="K5" s="641" t="s">
        <v>31</v>
      </c>
      <c r="L5" s="641" t="s">
        <v>19</v>
      </c>
      <c r="M5" s="641" t="s">
        <v>32</v>
      </c>
      <c r="N5" s="645" t="s">
        <v>15</v>
      </c>
      <c r="O5" s="645"/>
      <c r="P5" s="645"/>
      <c r="Q5" s="645"/>
      <c r="R5" s="645"/>
      <c r="S5" s="645"/>
      <c r="T5" s="645"/>
      <c r="U5" s="645"/>
      <c r="V5" s="645"/>
      <c r="W5" s="645"/>
      <c r="X5" s="641" t="s">
        <v>20</v>
      </c>
      <c r="Y5" s="759" t="s">
        <v>13</v>
      </c>
    </row>
    <row r="6" spans="1:25" ht="29.25" customHeight="1">
      <c r="A6" s="641"/>
      <c r="B6" s="641"/>
      <c r="C6" s="641"/>
      <c r="D6" s="641"/>
      <c r="E6" s="641"/>
      <c r="F6" s="662"/>
      <c r="G6" s="641"/>
      <c r="H6" s="641"/>
      <c r="I6" s="641"/>
      <c r="J6" s="641"/>
      <c r="K6" s="641"/>
      <c r="L6" s="641"/>
      <c r="M6" s="641"/>
      <c r="N6" s="666" t="s">
        <v>6</v>
      </c>
      <c r="O6" s="645" t="s">
        <v>2379</v>
      </c>
      <c r="P6" s="641" t="s">
        <v>9</v>
      </c>
      <c r="Q6" s="641" t="s">
        <v>8</v>
      </c>
      <c r="R6" s="641" t="s">
        <v>16</v>
      </c>
      <c r="S6" s="641"/>
      <c r="T6" s="641" t="s">
        <v>17</v>
      </c>
      <c r="U6" s="641"/>
      <c r="V6" s="641" t="s">
        <v>12</v>
      </c>
      <c r="W6" s="641" t="s">
        <v>7</v>
      </c>
      <c r="X6" s="641"/>
      <c r="Y6" s="759"/>
    </row>
    <row r="7" spans="1:25" ht="27.75" customHeight="1">
      <c r="A7" s="641"/>
      <c r="B7" s="641"/>
      <c r="C7" s="641"/>
      <c r="D7" s="641"/>
      <c r="E7" s="641"/>
      <c r="F7" s="662"/>
      <c r="G7" s="641"/>
      <c r="H7" s="641"/>
      <c r="I7" s="641"/>
      <c r="J7" s="641"/>
      <c r="K7" s="641"/>
      <c r="L7" s="641"/>
      <c r="M7" s="641"/>
      <c r="N7" s="666"/>
      <c r="O7" s="645"/>
      <c r="P7" s="641"/>
      <c r="Q7" s="641"/>
      <c r="R7" s="376" t="s">
        <v>10</v>
      </c>
      <c r="S7" s="376" t="s">
        <v>11</v>
      </c>
      <c r="T7" s="376" t="s">
        <v>10</v>
      </c>
      <c r="U7" s="376" t="s">
        <v>11</v>
      </c>
      <c r="V7" s="641"/>
      <c r="W7" s="641"/>
      <c r="X7" s="641"/>
      <c r="Y7" s="759"/>
    </row>
    <row r="8" spans="1:25" s="219" customFormat="1" ht="35.1" customHeight="1">
      <c r="A8" s="690">
        <v>1</v>
      </c>
      <c r="B8" s="708" t="s">
        <v>363</v>
      </c>
      <c r="C8" s="740" t="s">
        <v>364</v>
      </c>
      <c r="D8" s="748" t="s">
        <v>1449</v>
      </c>
      <c r="E8" s="384">
        <v>1</v>
      </c>
      <c r="F8" s="460" t="s">
        <v>365</v>
      </c>
      <c r="G8" s="611" t="s">
        <v>1773</v>
      </c>
      <c r="H8" s="741"/>
      <c r="J8" s="617">
        <v>209.89</v>
      </c>
      <c r="K8" s="94"/>
      <c r="L8" s="94"/>
      <c r="M8" s="616" t="s">
        <v>206</v>
      </c>
      <c r="N8" s="383"/>
      <c r="O8" s="389"/>
      <c r="P8" s="389"/>
      <c r="Q8" s="389"/>
      <c r="R8" s="389"/>
      <c r="S8" s="389"/>
      <c r="T8" s="389"/>
      <c r="U8" s="389"/>
      <c r="V8" s="389"/>
      <c r="W8" s="94"/>
      <c r="X8" s="94"/>
      <c r="Y8" s="94"/>
    </row>
    <row r="9" spans="1:25" s="219" customFormat="1" ht="35.1" customHeight="1">
      <c r="A9" s="757"/>
      <c r="B9" s="708"/>
      <c r="C9" s="740"/>
      <c r="D9" s="750"/>
      <c r="E9" s="384">
        <v>2</v>
      </c>
      <c r="F9" s="460" t="s">
        <v>366</v>
      </c>
      <c r="G9" s="613"/>
      <c r="H9" s="741"/>
      <c r="J9" s="617"/>
      <c r="K9" s="94"/>
      <c r="L9" s="94"/>
      <c r="M9" s="616"/>
      <c r="N9" s="383"/>
      <c r="O9" s="389"/>
      <c r="P9" s="389"/>
      <c r="Q9" s="389"/>
      <c r="R9" s="389"/>
      <c r="S9" s="389"/>
      <c r="T9" s="389"/>
      <c r="U9" s="389"/>
      <c r="V9" s="389"/>
      <c r="W9" s="94"/>
      <c r="X9" s="94"/>
      <c r="Y9" s="94"/>
    </row>
    <row r="10" spans="1:25" s="219" customFormat="1" ht="35.1" customHeight="1">
      <c r="A10" s="689">
        <v>2</v>
      </c>
      <c r="B10" s="708" t="s">
        <v>367</v>
      </c>
      <c r="C10" s="740" t="s">
        <v>364</v>
      </c>
      <c r="D10" s="748" t="s">
        <v>1450</v>
      </c>
      <c r="E10" s="384">
        <v>1</v>
      </c>
      <c r="F10" s="460" t="s">
        <v>335</v>
      </c>
      <c r="G10" s="611" t="s">
        <v>1773</v>
      </c>
      <c r="H10" s="741"/>
      <c r="J10" s="617">
        <v>210.17</v>
      </c>
      <c r="K10" s="94"/>
      <c r="L10" s="94"/>
      <c r="M10" s="616" t="s">
        <v>206</v>
      </c>
      <c r="N10" s="383"/>
      <c r="O10" s="389"/>
      <c r="P10" s="389"/>
      <c r="Q10" s="389"/>
      <c r="R10" s="389"/>
      <c r="S10" s="389"/>
      <c r="T10" s="389"/>
      <c r="U10" s="389"/>
      <c r="V10" s="389"/>
      <c r="W10" s="94"/>
      <c r="X10" s="94"/>
      <c r="Y10" s="94"/>
    </row>
    <row r="11" spans="1:25" s="219" customFormat="1" ht="35.1" customHeight="1">
      <c r="A11" s="689"/>
      <c r="B11" s="708"/>
      <c r="C11" s="740"/>
      <c r="D11" s="750"/>
      <c r="E11" s="384">
        <v>2</v>
      </c>
      <c r="F11" s="460" t="s">
        <v>368</v>
      </c>
      <c r="G11" s="613"/>
      <c r="H11" s="741"/>
      <c r="J11" s="617"/>
      <c r="K11" s="94"/>
      <c r="L11" s="94"/>
      <c r="M11" s="616"/>
      <c r="N11" s="383"/>
      <c r="O11" s="389"/>
      <c r="P11" s="389"/>
      <c r="Q11" s="389"/>
      <c r="R11" s="389"/>
      <c r="S11" s="389"/>
      <c r="T11" s="389"/>
      <c r="U11" s="389"/>
      <c r="V11" s="389"/>
      <c r="W11" s="94"/>
      <c r="X11" s="94"/>
      <c r="Y11" s="94"/>
    </row>
    <row r="12" spans="1:25" s="219" customFormat="1" ht="35.1" customHeight="1">
      <c r="A12" s="381">
        <v>3</v>
      </c>
      <c r="B12" s="468" t="s">
        <v>369</v>
      </c>
      <c r="C12" s="384" t="s">
        <v>364</v>
      </c>
      <c r="D12" s="461" t="s">
        <v>1451</v>
      </c>
      <c r="E12" s="384">
        <v>1</v>
      </c>
      <c r="F12" s="460" t="s">
        <v>370</v>
      </c>
      <c r="G12" s="386" t="s">
        <v>1440</v>
      </c>
      <c r="H12" s="377"/>
      <c r="J12" s="378">
        <v>103.88</v>
      </c>
      <c r="K12" s="94"/>
      <c r="L12" s="94"/>
      <c r="M12" s="379" t="s">
        <v>206</v>
      </c>
      <c r="N12" s="383"/>
      <c r="O12" s="456"/>
      <c r="P12" s="456"/>
      <c r="Q12" s="456"/>
      <c r="R12" s="456"/>
      <c r="S12" s="456"/>
      <c r="T12" s="456"/>
      <c r="U12" s="456">
        <v>1</v>
      </c>
      <c r="V12" s="389"/>
      <c r="W12" s="94"/>
      <c r="X12" s="383">
        <v>43.08</v>
      </c>
      <c r="Y12" s="94"/>
    </row>
    <row r="13" spans="1:25" s="219" customFormat="1" ht="35.1" customHeight="1">
      <c r="A13" s="381">
        <v>4</v>
      </c>
      <c r="B13" s="468" t="s">
        <v>371</v>
      </c>
      <c r="C13" s="384" t="s">
        <v>364</v>
      </c>
      <c r="D13" s="461" t="s">
        <v>1452</v>
      </c>
      <c r="E13" s="384">
        <v>1</v>
      </c>
      <c r="F13" s="460" t="s">
        <v>372</v>
      </c>
      <c r="G13" s="386" t="s">
        <v>1441</v>
      </c>
      <c r="H13" s="377"/>
      <c r="J13" s="378">
        <v>106.37</v>
      </c>
      <c r="K13" s="94"/>
      <c r="L13" s="94"/>
      <c r="M13" s="379" t="s">
        <v>206</v>
      </c>
      <c r="N13" s="383"/>
      <c r="O13" s="456"/>
      <c r="P13" s="456"/>
      <c r="Q13" s="456"/>
      <c r="R13" s="456"/>
      <c r="S13" s="456">
        <v>1</v>
      </c>
      <c r="T13" s="389"/>
      <c r="U13" s="389"/>
      <c r="V13" s="389"/>
      <c r="W13" s="94"/>
      <c r="X13" s="383">
        <v>22.35</v>
      </c>
      <c r="Y13" s="94"/>
    </row>
    <row r="14" spans="1:25" s="219" customFormat="1" ht="35.1" customHeight="1">
      <c r="A14" s="689">
        <v>5</v>
      </c>
      <c r="B14" s="708" t="s">
        <v>373</v>
      </c>
      <c r="C14" s="740" t="s">
        <v>364</v>
      </c>
      <c r="D14" s="748" t="s">
        <v>1453</v>
      </c>
      <c r="E14" s="384">
        <v>1</v>
      </c>
      <c r="F14" s="460" t="s">
        <v>374</v>
      </c>
      <c r="G14" s="745" t="s">
        <v>1435</v>
      </c>
      <c r="H14" s="741"/>
      <c r="J14" s="617">
        <v>415.75</v>
      </c>
      <c r="K14" s="94"/>
      <c r="L14" s="94"/>
      <c r="M14" s="616" t="s">
        <v>206</v>
      </c>
      <c r="N14" s="383"/>
      <c r="O14" s="456"/>
      <c r="P14" s="456"/>
      <c r="Q14" s="456"/>
      <c r="R14" s="456"/>
      <c r="S14" s="456">
        <v>1</v>
      </c>
      <c r="T14" s="389"/>
      <c r="U14" s="389"/>
      <c r="V14" s="389"/>
      <c r="W14" s="94"/>
      <c r="X14" s="611">
        <v>111.4</v>
      </c>
      <c r="Y14" s="94"/>
    </row>
    <row r="15" spans="1:25" s="219" customFormat="1" ht="35.1" customHeight="1">
      <c r="A15" s="689"/>
      <c r="B15" s="708"/>
      <c r="C15" s="740"/>
      <c r="D15" s="749"/>
      <c r="E15" s="384">
        <v>2</v>
      </c>
      <c r="F15" s="460" t="s">
        <v>375</v>
      </c>
      <c r="G15" s="746"/>
      <c r="H15" s="741"/>
      <c r="J15" s="617"/>
      <c r="K15" s="94"/>
      <c r="L15" s="94"/>
      <c r="M15" s="616"/>
      <c r="N15" s="383">
        <v>1</v>
      </c>
      <c r="O15" s="389"/>
      <c r="P15" s="389"/>
      <c r="Q15" s="389"/>
      <c r="R15" s="389"/>
      <c r="S15" s="389"/>
      <c r="T15" s="389"/>
      <c r="U15" s="389"/>
      <c r="V15" s="389"/>
      <c r="W15" s="94"/>
      <c r="X15" s="612"/>
      <c r="Y15" s="392" t="s">
        <v>1868</v>
      </c>
    </row>
    <row r="16" spans="1:25" s="219" customFormat="1" ht="35.1" customHeight="1">
      <c r="A16" s="689"/>
      <c r="B16" s="708"/>
      <c r="C16" s="740"/>
      <c r="D16" s="749"/>
      <c r="E16" s="384">
        <v>3</v>
      </c>
      <c r="F16" s="460" t="s">
        <v>376</v>
      </c>
      <c r="G16" s="746"/>
      <c r="H16" s="741"/>
      <c r="J16" s="617"/>
      <c r="K16" s="94"/>
      <c r="L16" s="94"/>
      <c r="M16" s="616"/>
      <c r="N16" s="383"/>
      <c r="O16" s="456"/>
      <c r="P16" s="456"/>
      <c r="Q16" s="456"/>
      <c r="R16" s="456"/>
      <c r="S16" s="456">
        <v>1</v>
      </c>
      <c r="T16" s="389"/>
      <c r="U16" s="389"/>
      <c r="V16" s="389"/>
      <c r="W16" s="94"/>
      <c r="X16" s="612"/>
      <c r="Y16" s="392"/>
    </row>
    <row r="17" spans="1:25" s="219" customFormat="1" ht="35.1" customHeight="1">
      <c r="A17" s="689"/>
      <c r="B17" s="708"/>
      <c r="C17" s="740"/>
      <c r="D17" s="750"/>
      <c r="E17" s="384">
        <v>4</v>
      </c>
      <c r="F17" s="460" t="s">
        <v>377</v>
      </c>
      <c r="G17" s="747"/>
      <c r="H17" s="741"/>
      <c r="J17" s="617"/>
      <c r="K17" s="94"/>
      <c r="L17" s="94"/>
      <c r="M17" s="616"/>
      <c r="N17" s="383"/>
      <c r="O17" s="456"/>
      <c r="P17" s="456"/>
      <c r="Q17" s="456"/>
      <c r="R17" s="456"/>
      <c r="S17" s="456">
        <v>1</v>
      </c>
      <c r="T17" s="389"/>
      <c r="U17" s="389"/>
      <c r="V17" s="389"/>
      <c r="W17" s="94"/>
      <c r="X17" s="613"/>
      <c r="Y17" s="392"/>
    </row>
    <row r="18" spans="1:25" s="219" customFormat="1" ht="35.1" customHeight="1">
      <c r="A18" s="689">
        <v>6</v>
      </c>
      <c r="B18" s="708" t="s">
        <v>378</v>
      </c>
      <c r="C18" s="740" t="s">
        <v>364</v>
      </c>
      <c r="D18" s="748" t="s">
        <v>1454</v>
      </c>
      <c r="E18" s="384">
        <v>1</v>
      </c>
      <c r="F18" s="460" t="s">
        <v>379</v>
      </c>
      <c r="G18" s="745" t="s">
        <v>1773</v>
      </c>
      <c r="H18" s="741"/>
      <c r="J18" s="617">
        <v>211.53</v>
      </c>
      <c r="K18" s="94"/>
      <c r="L18" s="94"/>
      <c r="M18" s="616" t="s">
        <v>206</v>
      </c>
      <c r="N18" s="383"/>
      <c r="O18" s="389"/>
      <c r="P18" s="389"/>
      <c r="Q18" s="389"/>
      <c r="R18" s="389"/>
      <c r="S18" s="389"/>
      <c r="T18" s="389"/>
      <c r="U18" s="389"/>
      <c r="V18" s="389"/>
      <c r="W18" s="94"/>
      <c r="X18" s="94"/>
      <c r="Y18" s="94"/>
    </row>
    <row r="19" spans="1:25" s="219" customFormat="1" ht="35.1" customHeight="1">
      <c r="A19" s="689"/>
      <c r="B19" s="708"/>
      <c r="C19" s="740"/>
      <c r="D19" s="750"/>
      <c r="E19" s="384">
        <v>2</v>
      </c>
      <c r="F19" s="460" t="s">
        <v>380</v>
      </c>
      <c r="G19" s="747"/>
      <c r="H19" s="741"/>
      <c r="J19" s="617"/>
      <c r="K19" s="94"/>
      <c r="L19" s="94"/>
      <c r="M19" s="616"/>
      <c r="N19" s="383"/>
      <c r="O19" s="389"/>
      <c r="P19" s="389"/>
      <c r="Q19" s="389"/>
      <c r="R19" s="389"/>
      <c r="S19" s="389"/>
      <c r="T19" s="389"/>
      <c r="U19" s="389"/>
      <c r="V19" s="389"/>
      <c r="W19" s="94"/>
      <c r="X19" s="94"/>
      <c r="Y19" s="94"/>
    </row>
    <row r="20" spans="1:25" s="219" customFormat="1" ht="35.1" customHeight="1">
      <c r="A20" s="741">
        <v>7</v>
      </c>
      <c r="B20" s="708" t="s">
        <v>381</v>
      </c>
      <c r="C20" s="740" t="s">
        <v>364</v>
      </c>
      <c r="D20" s="748" t="s">
        <v>1455</v>
      </c>
      <c r="E20" s="384">
        <v>1</v>
      </c>
      <c r="F20" s="460" t="s">
        <v>382</v>
      </c>
      <c r="G20" s="745" t="s">
        <v>1783</v>
      </c>
      <c r="H20" s="741"/>
      <c r="J20" s="617">
        <v>317.04000000000002</v>
      </c>
      <c r="K20" s="94"/>
      <c r="L20" s="94"/>
      <c r="M20" s="616" t="s">
        <v>206</v>
      </c>
      <c r="N20" s="383"/>
      <c r="O20" s="390"/>
      <c r="P20" s="390"/>
      <c r="Q20" s="390"/>
      <c r="R20" s="390"/>
      <c r="S20" s="390">
        <v>1</v>
      </c>
      <c r="T20" s="389"/>
      <c r="U20" s="389"/>
      <c r="V20" s="389"/>
      <c r="W20" s="94"/>
      <c r="X20" s="611">
        <v>151.19999999999999</v>
      </c>
      <c r="Y20" s="94"/>
    </row>
    <row r="21" spans="1:25" s="219" customFormat="1" ht="35.1" customHeight="1">
      <c r="A21" s="741"/>
      <c r="B21" s="708"/>
      <c r="C21" s="740"/>
      <c r="D21" s="749"/>
      <c r="E21" s="384">
        <v>2</v>
      </c>
      <c r="F21" s="460" t="s">
        <v>383</v>
      </c>
      <c r="G21" s="746"/>
      <c r="H21" s="741"/>
      <c r="J21" s="617"/>
      <c r="K21" s="94"/>
      <c r="L21" s="94"/>
      <c r="M21" s="616"/>
      <c r="N21" s="383"/>
      <c r="O21" s="390"/>
      <c r="P21" s="390"/>
      <c r="Q21" s="390"/>
      <c r="R21" s="390"/>
      <c r="S21" s="390">
        <v>1</v>
      </c>
      <c r="T21" s="389"/>
      <c r="U21" s="389"/>
      <c r="V21" s="389"/>
      <c r="W21" s="94"/>
      <c r="X21" s="612"/>
      <c r="Y21" s="94"/>
    </row>
    <row r="22" spans="1:25" s="219" customFormat="1" ht="35.1" customHeight="1">
      <c r="A22" s="741"/>
      <c r="B22" s="708"/>
      <c r="C22" s="740"/>
      <c r="D22" s="750"/>
      <c r="E22" s="384">
        <v>3</v>
      </c>
      <c r="F22" s="460" t="s">
        <v>384</v>
      </c>
      <c r="G22" s="747"/>
      <c r="H22" s="741"/>
      <c r="J22" s="617"/>
      <c r="K22" s="94"/>
      <c r="L22" s="94"/>
      <c r="M22" s="616"/>
      <c r="N22" s="383"/>
      <c r="O22" s="390"/>
      <c r="P22" s="390"/>
      <c r="Q22" s="390"/>
      <c r="R22" s="390"/>
      <c r="S22" s="390"/>
      <c r="T22" s="390"/>
      <c r="U22" s="390">
        <v>1</v>
      </c>
      <c r="V22" s="389"/>
      <c r="W22" s="94"/>
      <c r="X22" s="613"/>
      <c r="Y22" s="386"/>
    </row>
    <row r="23" spans="1:25" s="219" customFormat="1" ht="35.1" customHeight="1">
      <c r="A23" s="381">
        <v>8</v>
      </c>
      <c r="B23" s="468" t="s">
        <v>385</v>
      </c>
      <c r="C23" s="384" t="s">
        <v>364</v>
      </c>
      <c r="D23" s="461" t="s">
        <v>1456</v>
      </c>
      <c r="E23" s="384">
        <v>1</v>
      </c>
      <c r="F23" s="460" t="s">
        <v>386</v>
      </c>
      <c r="G23" s="386" t="s">
        <v>1436</v>
      </c>
      <c r="H23" s="377"/>
      <c r="J23" s="378">
        <v>104.44</v>
      </c>
      <c r="K23" s="94"/>
      <c r="L23" s="94"/>
      <c r="M23" s="379" t="s">
        <v>206</v>
      </c>
      <c r="N23" s="383"/>
      <c r="O23" s="390"/>
      <c r="P23" s="390">
        <v>1</v>
      </c>
      <c r="Q23" s="389"/>
      <c r="R23" s="389"/>
      <c r="S23" s="389"/>
      <c r="T23" s="389"/>
      <c r="U23" s="389"/>
      <c r="V23" s="389"/>
      <c r="W23" s="94"/>
      <c r="X23" s="94"/>
      <c r="Y23" s="94"/>
    </row>
    <row r="24" spans="1:25" s="219" customFormat="1" ht="35.1" customHeight="1">
      <c r="A24" s="381">
        <v>9</v>
      </c>
      <c r="B24" s="468" t="s">
        <v>387</v>
      </c>
      <c r="C24" s="384" t="s">
        <v>364</v>
      </c>
      <c r="D24" s="461" t="s">
        <v>1457</v>
      </c>
      <c r="E24" s="384">
        <v>1</v>
      </c>
      <c r="F24" s="460" t="s">
        <v>388</v>
      </c>
      <c r="G24" s="383" t="s">
        <v>1773</v>
      </c>
      <c r="H24" s="377"/>
      <c r="J24" s="378">
        <v>104.06</v>
      </c>
      <c r="K24" s="94"/>
      <c r="L24" s="94"/>
      <c r="M24" s="379" t="s">
        <v>206</v>
      </c>
      <c r="N24" s="383"/>
      <c r="O24" s="389"/>
      <c r="P24" s="389"/>
      <c r="Q24" s="389"/>
      <c r="R24" s="389"/>
      <c r="S24" s="389"/>
      <c r="T24" s="389"/>
      <c r="U24" s="389"/>
      <c r="V24" s="389"/>
      <c r="W24" s="94"/>
      <c r="X24" s="94"/>
      <c r="Y24" s="94"/>
    </row>
    <row r="25" spans="1:25" s="219" customFormat="1" ht="35.1" customHeight="1">
      <c r="A25" s="381">
        <v>10</v>
      </c>
      <c r="B25" s="468" t="s">
        <v>389</v>
      </c>
      <c r="C25" s="384" t="s">
        <v>364</v>
      </c>
      <c r="D25" s="461" t="s">
        <v>1458</v>
      </c>
      <c r="E25" s="384">
        <v>1</v>
      </c>
      <c r="F25" s="460" t="s">
        <v>390</v>
      </c>
      <c r="G25" s="383" t="s">
        <v>1773</v>
      </c>
      <c r="H25" s="377"/>
      <c r="J25" s="378">
        <v>104.28</v>
      </c>
      <c r="K25" s="94"/>
      <c r="L25" s="94"/>
      <c r="M25" s="379" t="s">
        <v>206</v>
      </c>
      <c r="N25" s="383"/>
      <c r="O25" s="389"/>
      <c r="P25" s="389"/>
      <c r="Q25" s="389"/>
      <c r="R25" s="389"/>
      <c r="S25" s="389"/>
      <c r="T25" s="389"/>
      <c r="U25" s="389"/>
      <c r="V25" s="389"/>
      <c r="W25" s="94"/>
      <c r="X25" s="94"/>
      <c r="Y25" s="94"/>
    </row>
    <row r="26" spans="1:25" s="219" customFormat="1" ht="35.1" customHeight="1">
      <c r="A26" s="689">
        <v>11</v>
      </c>
      <c r="B26" s="708" t="s">
        <v>391</v>
      </c>
      <c r="C26" s="740" t="s">
        <v>364</v>
      </c>
      <c r="D26" s="748" t="s">
        <v>1459</v>
      </c>
      <c r="E26" s="384">
        <v>1</v>
      </c>
      <c r="F26" s="460" t="s">
        <v>392</v>
      </c>
      <c r="G26" s="745" t="s">
        <v>1437</v>
      </c>
      <c r="H26" s="741"/>
      <c r="J26" s="617">
        <v>319.01</v>
      </c>
      <c r="K26" s="94"/>
      <c r="L26" s="94"/>
      <c r="M26" s="616" t="s">
        <v>206</v>
      </c>
      <c r="N26" s="383"/>
      <c r="O26" s="390"/>
      <c r="P26" s="390"/>
      <c r="Q26" s="390">
        <v>1</v>
      </c>
      <c r="R26" s="389"/>
      <c r="S26" s="389"/>
      <c r="T26" s="389"/>
      <c r="U26" s="389"/>
      <c r="V26" s="389"/>
      <c r="W26" s="94"/>
      <c r="X26" s="611">
        <v>22.6</v>
      </c>
      <c r="Y26" s="94"/>
    </row>
    <row r="27" spans="1:25" s="219" customFormat="1" ht="35.1" customHeight="1">
      <c r="A27" s="689"/>
      <c r="B27" s="708"/>
      <c r="C27" s="740"/>
      <c r="D27" s="749"/>
      <c r="E27" s="384">
        <v>2</v>
      </c>
      <c r="F27" s="460" t="s">
        <v>393</v>
      </c>
      <c r="G27" s="746"/>
      <c r="H27" s="741"/>
      <c r="J27" s="617"/>
      <c r="K27" s="94"/>
      <c r="L27" s="94"/>
      <c r="M27" s="616"/>
      <c r="N27" s="383">
        <v>1</v>
      </c>
      <c r="O27" s="389"/>
      <c r="P27" s="389"/>
      <c r="Q27" s="389"/>
      <c r="R27" s="389"/>
      <c r="S27" s="389"/>
      <c r="T27" s="389"/>
      <c r="U27" s="389"/>
      <c r="V27" s="389"/>
      <c r="W27" s="94"/>
      <c r="X27" s="612"/>
      <c r="Y27" s="392" t="s">
        <v>1869</v>
      </c>
    </row>
    <row r="28" spans="1:25" s="219" customFormat="1" ht="35.1" customHeight="1">
      <c r="A28" s="689"/>
      <c r="B28" s="708"/>
      <c r="C28" s="740"/>
      <c r="D28" s="750"/>
      <c r="E28" s="384">
        <v>3</v>
      </c>
      <c r="F28" s="460" t="s">
        <v>394</v>
      </c>
      <c r="G28" s="747"/>
      <c r="H28" s="741"/>
      <c r="J28" s="617"/>
      <c r="K28" s="94"/>
      <c r="L28" s="94"/>
      <c r="M28" s="616"/>
      <c r="N28" s="383">
        <v>1</v>
      </c>
      <c r="O28" s="389"/>
      <c r="P28" s="389"/>
      <c r="Q28" s="389"/>
      <c r="R28" s="389"/>
      <c r="S28" s="389"/>
      <c r="T28" s="389"/>
      <c r="U28" s="389"/>
      <c r="V28" s="389"/>
      <c r="W28" s="94"/>
      <c r="X28" s="613"/>
      <c r="Y28" s="94"/>
    </row>
    <row r="29" spans="1:25" s="219" customFormat="1" ht="35.1" customHeight="1">
      <c r="A29" s="689">
        <v>12</v>
      </c>
      <c r="B29" s="708" t="s">
        <v>395</v>
      </c>
      <c r="C29" s="740" t="s">
        <v>364</v>
      </c>
      <c r="D29" s="748" t="s">
        <v>1460</v>
      </c>
      <c r="E29" s="384">
        <v>1</v>
      </c>
      <c r="F29" s="460" t="s">
        <v>396</v>
      </c>
      <c r="G29" s="745" t="s">
        <v>1442</v>
      </c>
      <c r="H29" s="741"/>
      <c r="J29" s="617">
        <v>210.53</v>
      </c>
      <c r="K29" s="94"/>
      <c r="L29" s="94"/>
      <c r="M29" s="616" t="s">
        <v>206</v>
      </c>
      <c r="N29" s="383"/>
      <c r="O29" s="390"/>
      <c r="P29" s="390">
        <v>1</v>
      </c>
      <c r="Q29" s="389"/>
      <c r="R29" s="389"/>
      <c r="S29" s="389"/>
      <c r="T29" s="389"/>
      <c r="U29" s="389"/>
      <c r="V29" s="389"/>
      <c r="W29" s="94"/>
      <c r="X29" s="611">
        <v>29.47</v>
      </c>
      <c r="Y29" s="94"/>
    </row>
    <row r="30" spans="1:25" s="219" customFormat="1" ht="35.1" customHeight="1">
      <c r="A30" s="689"/>
      <c r="B30" s="708"/>
      <c r="C30" s="740"/>
      <c r="D30" s="750"/>
      <c r="E30" s="384">
        <v>2</v>
      </c>
      <c r="F30" s="460" t="s">
        <v>397</v>
      </c>
      <c r="G30" s="747"/>
      <c r="H30" s="741"/>
      <c r="J30" s="617"/>
      <c r="K30" s="94"/>
      <c r="L30" s="94"/>
      <c r="M30" s="616"/>
      <c r="N30" s="383"/>
      <c r="O30" s="390"/>
      <c r="P30" s="390"/>
      <c r="Q30" s="390"/>
      <c r="R30" s="390">
        <v>1</v>
      </c>
      <c r="S30" s="389"/>
      <c r="T30" s="389"/>
      <c r="U30" s="389"/>
      <c r="V30" s="389"/>
      <c r="W30" s="94"/>
      <c r="X30" s="613"/>
      <c r="Y30" s="94"/>
    </row>
    <row r="31" spans="1:25" s="219" customFormat="1" ht="35.1" customHeight="1">
      <c r="A31" s="381">
        <v>13</v>
      </c>
      <c r="B31" s="468" t="s">
        <v>398</v>
      </c>
      <c r="C31" s="384" t="s">
        <v>364</v>
      </c>
      <c r="D31" s="461" t="s">
        <v>1461</v>
      </c>
      <c r="E31" s="384">
        <v>1</v>
      </c>
      <c r="F31" s="460" t="s">
        <v>399</v>
      </c>
      <c r="G31" s="386" t="s">
        <v>1443</v>
      </c>
      <c r="H31" s="377"/>
      <c r="J31" s="378">
        <v>105.23</v>
      </c>
      <c r="K31" s="94"/>
      <c r="L31" s="94"/>
      <c r="M31" s="379" t="s">
        <v>206</v>
      </c>
      <c r="N31" s="383"/>
      <c r="O31" s="456"/>
      <c r="P31" s="456"/>
      <c r="Q31" s="456"/>
      <c r="R31" s="456"/>
      <c r="S31" s="456"/>
      <c r="T31" s="456"/>
      <c r="U31" s="456"/>
      <c r="V31" s="456"/>
      <c r="W31" s="456">
        <v>1</v>
      </c>
      <c r="X31" s="383">
        <v>98.56</v>
      </c>
      <c r="Y31" s="94"/>
    </row>
    <row r="32" spans="1:25" s="219" customFormat="1" ht="35.1" customHeight="1">
      <c r="A32" s="689">
        <v>14</v>
      </c>
      <c r="B32" s="708" t="s">
        <v>400</v>
      </c>
      <c r="C32" s="740" t="s">
        <v>364</v>
      </c>
      <c r="D32" s="748" t="s">
        <v>1461</v>
      </c>
      <c r="E32" s="384">
        <v>1</v>
      </c>
      <c r="F32" s="460" t="s">
        <v>401</v>
      </c>
      <c r="G32" s="745" t="s">
        <v>1444</v>
      </c>
      <c r="H32" s="741"/>
      <c r="J32" s="617">
        <v>208.09</v>
      </c>
      <c r="K32" s="94"/>
      <c r="L32" s="94"/>
      <c r="M32" s="616" t="s">
        <v>206</v>
      </c>
      <c r="N32" s="383">
        <v>1</v>
      </c>
      <c r="O32" s="389"/>
      <c r="P32" s="389"/>
      <c r="Q32" s="389"/>
      <c r="R32" s="389"/>
      <c r="S32" s="389"/>
      <c r="T32" s="389"/>
      <c r="U32" s="389"/>
      <c r="V32" s="389"/>
      <c r="W32" s="94"/>
      <c r="X32" s="94"/>
      <c r="Y32" s="94"/>
    </row>
    <row r="33" spans="1:25" s="219" customFormat="1" ht="35.1" customHeight="1">
      <c r="A33" s="689"/>
      <c r="B33" s="708"/>
      <c r="C33" s="740"/>
      <c r="D33" s="750"/>
      <c r="E33" s="384">
        <v>2</v>
      </c>
      <c r="F33" s="460" t="s">
        <v>402</v>
      </c>
      <c r="G33" s="747"/>
      <c r="H33" s="741"/>
      <c r="J33" s="617"/>
      <c r="K33" s="94"/>
      <c r="L33" s="94"/>
      <c r="M33" s="616"/>
      <c r="N33" s="383">
        <v>1</v>
      </c>
      <c r="O33" s="389"/>
      <c r="P33" s="389"/>
      <c r="Q33" s="389"/>
      <c r="R33" s="389"/>
      <c r="S33" s="389"/>
      <c r="T33" s="389"/>
      <c r="U33" s="389"/>
      <c r="V33" s="389"/>
      <c r="W33" s="94"/>
      <c r="X33" s="94"/>
      <c r="Y33" s="94"/>
    </row>
    <row r="34" spans="1:25" s="219" customFormat="1" ht="35.1" customHeight="1">
      <c r="A34" s="689">
        <v>15</v>
      </c>
      <c r="B34" s="708" t="s">
        <v>403</v>
      </c>
      <c r="C34" s="740" t="s">
        <v>364</v>
      </c>
      <c r="D34" s="748" t="s">
        <v>1462</v>
      </c>
      <c r="E34" s="384">
        <v>1</v>
      </c>
      <c r="F34" s="460" t="s">
        <v>404</v>
      </c>
      <c r="G34" s="745" t="s">
        <v>1445</v>
      </c>
      <c r="H34" s="741"/>
      <c r="J34" s="617">
        <v>626.70000000000005</v>
      </c>
      <c r="K34" s="94"/>
      <c r="L34" s="94"/>
      <c r="M34" s="616" t="s">
        <v>206</v>
      </c>
      <c r="N34" s="383"/>
      <c r="O34" s="456"/>
      <c r="P34" s="456"/>
      <c r="Q34" s="456"/>
      <c r="R34" s="456"/>
      <c r="S34" s="456">
        <v>1</v>
      </c>
      <c r="T34" s="389"/>
      <c r="U34" s="389"/>
      <c r="V34" s="389"/>
      <c r="W34" s="94"/>
      <c r="X34" s="611">
        <v>224.05</v>
      </c>
      <c r="Y34" s="94"/>
    </row>
    <row r="35" spans="1:25" s="219" customFormat="1" ht="35.1" customHeight="1">
      <c r="A35" s="689"/>
      <c r="B35" s="708"/>
      <c r="C35" s="740"/>
      <c r="D35" s="749"/>
      <c r="E35" s="384">
        <v>2</v>
      </c>
      <c r="F35" s="460" t="s">
        <v>405</v>
      </c>
      <c r="G35" s="746"/>
      <c r="H35" s="741"/>
      <c r="J35" s="617"/>
      <c r="K35" s="94"/>
      <c r="L35" s="94"/>
      <c r="M35" s="616"/>
      <c r="N35" s="383"/>
      <c r="O35" s="456"/>
      <c r="P35" s="456"/>
      <c r="Q35" s="456"/>
      <c r="R35" s="456"/>
      <c r="S35" s="456"/>
      <c r="T35" s="456">
        <v>1</v>
      </c>
      <c r="U35" s="389"/>
      <c r="V35" s="389"/>
      <c r="W35" s="94"/>
      <c r="X35" s="612"/>
      <c r="Y35" s="94"/>
    </row>
    <row r="36" spans="1:25" s="219" customFormat="1" ht="35.1" customHeight="1">
      <c r="A36" s="689"/>
      <c r="B36" s="708"/>
      <c r="C36" s="740"/>
      <c r="D36" s="749"/>
      <c r="E36" s="384">
        <v>3</v>
      </c>
      <c r="F36" s="460" t="s">
        <v>245</v>
      </c>
      <c r="G36" s="746"/>
      <c r="H36" s="741"/>
      <c r="J36" s="617"/>
      <c r="K36" s="94"/>
      <c r="L36" s="94"/>
      <c r="M36" s="616"/>
      <c r="N36" s="383"/>
      <c r="O36" s="456"/>
      <c r="P36" s="456"/>
      <c r="Q36" s="456">
        <v>1</v>
      </c>
      <c r="R36" s="389"/>
      <c r="S36" s="389"/>
      <c r="T36" s="389"/>
      <c r="U36" s="389"/>
      <c r="V36" s="389"/>
      <c r="W36" s="94"/>
      <c r="X36" s="612"/>
      <c r="Y36" s="94"/>
    </row>
    <row r="37" spans="1:25" s="219" customFormat="1" ht="35.1" customHeight="1">
      <c r="A37" s="689"/>
      <c r="B37" s="708"/>
      <c r="C37" s="740"/>
      <c r="D37" s="749"/>
      <c r="E37" s="384">
        <v>4</v>
      </c>
      <c r="F37" s="460" t="s">
        <v>406</v>
      </c>
      <c r="G37" s="746"/>
      <c r="H37" s="741"/>
      <c r="J37" s="617"/>
      <c r="K37" s="94"/>
      <c r="L37" s="94"/>
      <c r="M37" s="616"/>
      <c r="N37" s="383"/>
      <c r="O37" s="456"/>
      <c r="P37" s="456"/>
      <c r="Q37" s="456"/>
      <c r="R37" s="456"/>
      <c r="S37" s="456"/>
      <c r="T37" s="456">
        <v>1</v>
      </c>
      <c r="U37" s="389"/>
      <c r="V37" s="389"/>
      <c r="W37" s="94"/>
      <c r="X37" s="612"/>
      <c r="Y37" s="94"/>
    </row>
    <row r="38" spans="1:25" s="219" customFormat="1" ht="35.1" customHeight="1">
      <c r="A38" s="689"/>
      <c r="B38" s="708"/>
      <c r="C38" s="740"/>
      <c r="D38" s="749"/>
      <c r="E38" s="384">
        <v>5</v>
      </c>
      <c r="F38" s="460" t="s">
        <v>407</v>
      </c>
      <c r="G38" s="746"/>
      <c r="H38" s="741"/>
      <c r="J38" s="617"/>
      <c r="K38" s="94"/>
      <c r="L38" s="94"/>
      <c r="M38" s="616"/>
      <c r="N38" s="383"/>
      <c r="O38" s="456"/>
      <c r="P38" s="456"/>
      <c r="Q38" s="456"/>
      <c r="R38" s="456"/>
      <c r="S38" s="456">
        <v>1</v>
      </c>
      <c r="T38" s="389"/>
      <c r="U38" s="389"/>
      <c r="V38" s="389"/>
      <c r="W38" s="94"/>
      <c r="X38" s="612"/>
      <c r="Y38" s="94"/>
    </row>
    <row r="39" spans="1:25" s="219" customFormat="1" ht="35.1" customHeight="1">
      <c r="A39" s="689"/>
      <c r="B39" s="708"/>
      <c r="C39" s="740"/>
      <c r="D39" s="750"/>
      <c r="E39" s="384">
        <v>6</v>
      </c>
      <c r="F39" s="460" t="s">
        <v>408</v>
      </c>
      <c r="G39" s="747"/>
      <c r="H39" s="741"/>
      <c r="J39" s="617"/>
      <c r="K39" s="94"/>
      <c r="L39" s="94"/>
      <c r="M39" s="616"/>
      <c r="N39" s="383"/>
      <c r="O39" s="456"/>
      <c r="P39" s="456"/>
      <c r="Q39" s="456">
        <v>1</v>
      </c>
      <c r="R39" s="389"/>
      <c r="S39" s="389"/>
      <c r="T39" s="389"/>
      <c r="U39" s="389"/>
      <c r="V39" s="389"/>
      <c r="W39" s="94"/>
      <c r="X39" s="613"/>
      <c r="Y39" s="94"/>
    </row>
    <row r="40" spans="1:25" s="219" customFormat="1" ht="35.1" customHeight="1">
      <c r="A40" s="689">
        <v>16</v>
      </c>
      <c r="B40" s="708" t="s">
        <v>409</v>
      </c>
      <c r="C40" s="740" t="s">
        <v>364</v>
      </c>
      <c r="D40" s="742" t="s">
        <v>1463</v>
      </c>
      <c r="E40" s="384">
        <v>1</v>
      </c>
      <c r="F40" s="460" t="s">
        <v>410</v>
      </c>
      <c r="G40" s="745" t="s">
        <v>1920</v>
      </c>
      <c r="H40" s="741"/>
      <c r="J40" s="617">
        <v>312.61</v>
      </c>
      <c r="K40" s="94"/>
      <c r="L40" s="94"/>
      <c r="M40" s="616" t="s">
        <v>206</v>
      </c>
      <c r="N40" s="383">
        <v>1</v>
      </c>
      <c r="O40" s="389"/>
      <c r="P40" s="389"/>
      <c r="Q40" s="389"/>
      <c r="R40" s="389"/>
      <c r="S40" s="389"/>
      <c r="T40" s="389"/>
      <c r="U40" s="389"/>
      <c r="V40" s="389"/>
      <c r="W40" s="94"/>
      <c r="X40" s="94"/>
      <c r="Y40" s="94"/>
    </row>
    <row r="41" spans="1:25" s="219" customFormat="1" ht="35.1" customHeight="1">
      <c r="A41" s="689"/>
      <c r="B41" s="708"/>
      <c r="C41" s="740"/>
      <c r="D41" s="743"/>
      <c r="E41" s="384">
        <v>2</v>
      </c>
      <c r="F41" s="460" t="s">
        <v>411</v>
      </c>
      <c r="G41" s="746"/>
      <c r="H41" s="741"/>
      <c r="J41" s="617"/>
      <c r="K41" s="94"/>
      <c r="L41" s="94"/>
      <c r="M41" s="616"/>
      <c r="N41" s="383">
        <v>1</v>
      </c>
      <c r="O41" s="389"/>
      <c r="P41" s="389"/>
      <c r="Q41" s="389"/>
      <c r="R41" s="389"/>
      <c r="S41" s="389"/>
      <c r="T41" s="389"/>
      <c r="U41" s="389"/>
      <c r="V41" s="389"/>
      <c r="W41" s="94"/>
      <c r="X41" s="94"/>
      <c r="Y41" s="94"/>
    </row>
    <row r="42" spans="1:25" s="219" customFormat="1" ht="35.1" customHeight="1">
      <c r="A42" s="689"/>
      <c r="B42" s="708"/>
      <c r="C42" s="740"/>
      <c r="D42" s="744"/>
      <c r="E42" s="384">
        <v>3</v>
      </c>
      <c r="F42" s="460" t="s">
        <v>412</v>
      </c>
      <c r="G42" s="747"/>
      <c r="H42" s="741"/>
      <c r="J42" s="617"/>
      <c r="K42" s="94"/>
      <c r="L42" s="94"/>
      <c r="M42" s="616"/>
      <c r="N42" s="383">
        <v>1</v>
      </c>
      <c r="O42" s="389"/>
      <c r="P42" s="389"/>
      <c r="Q42" s="389"/>
      <c r="R42" s="389"/>
      <c r="S42" s="389"/>
      <c r="T42" s="389"/>
      <c r="U42" s="389"/>
      <c r="V42" s="389"/>
      <c r="W42" s="94"/>
      <c r="X42" s="94"/>
      <c r="Y42" s="94"/>
    </row>
    <row r="43" spans="1:25" s="219" customFormat="1" ht="35.1" customHeight="1">
      <c r="A43" s="381">
        <v>17</v>
      </c>
      <c r="B43" s="468" t="s">
        <v>413</v>
      </c>
      <c r="C43" s="384" t="s">
        <v>414</v>
      </c>
      <c r="D43" s="462" t="s">
        <v>414</v>
      </c>
      <c r="E43" s="384">
        <v>1</v>
      </c>
      <c r="F43" s="460" t="s">
        <v>415</v>
      </c>
      <c r="G43" s="386" t="s">
        <v>1448</v>
      </c>
      <c r="H43" s="377"/>
      <c r="J43" s="378">
        <v>105.34</v>
      </c>
      <c r="K43" s="94"/>
      <c r="L43" s="94"/>
      <c r="M43" s="379" t="s">
        <v>206</v>
      </c>
      <c r="N43" s="383"/>
      <c r="O43" s="456"/>
      <c r="P43" s="456"/>
      <c r="Q43" s="456"/>
      <c r="R43" s="456"/>
      <c r="S43" s="456"/>
      <c r="T43" s="456"/>
      <c r="U43" s="456">
        <v>1</v>
      </c>
      <c r="V43" s="389"/>
      <c r="W43" s="94"/>
      <c r="X43" s="383">
        <v>65.16</v>
      </c>
      <c r="Y43" s="94"/>
    </row>
    <row r="44" spans="1:25" s="219" customFormat="1" ht="35.1" customHeight="1">
      <c r="A44" s="381">
        <v>18</v>
      </c>
      <c r="B44" s="468" t="s">
        <v>416</v>
      </c>
      <c r="C44" s="384" t="s">
        <v>414</v>
      </c>
      <c r="D44" s="462" t="s">
        <v>1464</v>
      </c>
      <c r="E44" s="384">
        <v>1</v>
      </c>
      <c r="F44" s="460" t="s">
        <v>417</v>
      </c>
      <c r="G44" s="383" t="s">
        <v>1886</v>
      </c>
      <c r="H44" s="377"/>
      <c r="J44" s="378">
        <v>104.91</v>
      </c>
      <c r="K44" s="94"/>
      <c r="L44" s="94"/>
      <c r="M44" s="379" t="s">
        <v>206</v>
      </c>
      <c r="N44" s="383"/>
      <c r="O44" s="456"/>
      <c r="P44" s="456"/>
      <c r="Q44" s="456"/>
      <c r="R44" s="456"/>
      <c r="S44" s="456"/>
      <c r="T44" s="456">
        <v>1</v>
      </c>
      <c r="U44" s="389"/>
      <c r="V44" s="389"/>
      <c r="W44" s="94"/>
      <c r="X44" s="383">
        <v>64.2</v>
      </c>
      <c r="Y44" s="94"/>
    </row>
    <row r="45" spans="1:25" s="219" customFormat="1" ht="35.1" customHeight="1">
      <c r="A45" s="689">
        <v>19</v>
      </c>
      <c r="B45" s="708" t="s">
        <v>418</v>
      </c>
      <c r="C45" s="740" t="s">
        <v>414</v>
      </c>
      <c r="D45" s="742" t="s">
        <v>1465</v>
      </c>
      <c r="E45" s="384">
        <v>1</v>
      </c>
      <c r="F45" s="460" t="s">
        <v>419</v>
      </c>
      <c r="G45" s="745" t="s">
        <v>1446</v>
      </c>
      <c r="H45" s="741"/>
      <c r="J45" s="617">
        <v>209.98</v>
      </c>
      <c r="K45" s="94"/>
      <c r="L45" s="94"/>
      <c r="M45" s="616" t="s">
        <v>206</v>
      </c>
      <c r="N45" s="383"/>
      <c r="O45" s="456">
        <v>1</v>
      </c>
      <c r="P45" s="389"/>
      <c r="Q45" s="389"/>
      <c r="R45" s="389"/>
      <c r="S45" s="389"/>
      <c r="T45" s="389"/>
      <c r="U45" s="389"/>
      <c r="V45" s="389"/>
      <c r="W45" s="94"/>
      <c r="X45" s="611">
        <v>14.44</v>
      </c>
      <c r="Y45" s="94"/>
    </row>
    <row r="46" spans="1:25" s="219" customFormat="1" ht="35.1" customHeight="1">
      <c r="A46" s="689"/>
      <c r="B46" s="708"/>
      <c r="C46" s="740"/>
      <c r="D46" s="744"/>
      <c r="E46" s="384">
        <v>2</v>
      </c>
      <c r="F46" s="460" t="s">
        <v>420</v>
      </c>
      <c r="G46" s="747"/>
      <c r="H46" s="741"/>
      <c r="J46" s="617"/>
      <c r="K46" s="94"/>
      <c r="L46" s="94"/>
      <c r="M46" s="616"/>
      <c r="N46" s="383"/>
      <c r="O46" s="456"/>
      <c r="P46" s="456"/>
      <c r="Q46" s="456"/>
      <c r="R46" s="456">
        <v>1</v>
      </c>
      <c r="S46" s="389"/>
      <c r="T46" s="389"/>
      <c r="U46" s="389"/>
      <c r="V46" s="389"/>
      <c r="W46" s="94"/>
      <c r="X46" s="613"/>
      <c r="Y46" s="94"/>
    </row>
    <row r="47" spans="1:25" s="219" customFormat="1" ht="35.1" customHeight="1">
      <c r="A47" s="381">
        <v>20</v>
      </c>
      <c r="B47" s="468" t="s">
        <v>421</v>
      </c>
      <c r="C47" s="384" t="s">
        <v>414</v>
      </c>
      <c r="D47" s="462" t="s">
        <v>1466</v>
      </c>
      <c r="E47" s="384">
        <v>1</v>
      </c>
      <c r="F47" s="460" t="s">
        <v>422</v>
      </c>
      <c r="G47" s="386" t="s">
        <v>1438</v>
      </c>
      <c r="H47" s="377"/>
      <c r="J47" s="378">
        <v>108.09</v>
      </c>
      <c r="K47" s="94"/>
      <c r="L47" s="94"/>
      <c r="M47" s="379"/>
      <c r="N47" s="383">
        <v>1</v>
      </c>
      <c r="O47" s="389"/>
      <c r="P47" s="389"/>
      <c r="Q47" s="389"/>
      <c r="R47" s="389"/>
      <c r="S47" s="389"/>
      <c r="T47" s="389"/>
      <c r="U47" s="389"/>
      <c r="V47" s="389"/>
      <c r="W47" s="94"/>
      <c r="X47" s="94"/>
      <c r="Y47" s="94"/>
    </row>
    <row r="48" spans="1:25" s="219" customFormat="1" ht="35.1" customHeight="1">
      <c r="A48" s="689">
        <v>21</v>
      </c>
      <c r="B48" s="708" t="s">
        <v>423</v>
      </c>
      <c r="C48" s="740" t="s">
        <v>414</v>
      </c>
      <c r="D48" s="742" t="s">
        <v>1467</v>
      </c>
      <c r="E48" s="384">
        <v>1</v>
      </c>
      <c r="F48" s="460" t="s">
        <v>424</v>
      </c>
      <c r="G48" s="745" t="s">
        <v>1446</v>
      </c>
      <c r="H48" s="741"/>
      <c r="J48" s="617">
        <v>215.33</v>
      </c>
      <c r="K48" s="94"/>
      <c r="L48" s="94"/>
      <c r="M48" s="616" t="s">
        <v>206</v>
      </c>
      <c r="N48" s="383"/>
      <c r="O48" s="456"/>
      <c r="P48" s="456"/>
      <c r="Q48" s="456">
        <v>1</v>
      </c>
      <c r="R48" s="389"/>
      <c r="S48" s="389"/>
      <c r="T48" s="389"/>
      <c r="U48" s="389"/>
      <c r="V48" s="389"/>
      <c r="W48" s="94"/>
      <c r="X48" s="611">
        <v>14.64</v>
      </c>
      <c r="Y48" s="94"/>
    </row>
    <row r="49" spans="1:25" s="219" customFormat="1" ht="35.1" customHeight="1">
      <c r="A49" s="689"/>
      <c r="B49" s="708"/>
      <c r="C49" s="740"/>
      <c r="D49" s="744"/>
      <c r="E49" s="384">
        <v>2</v>
      </c>
      <c r="F49" s="460" t="s">
        <v>425</v>
      </c>
      <c r="G49" s="747"/>
      <c r="H49" s="741"/>
      <c r="J49" s="617"/>
      <c r="K49" s="94"/>
      <c r="L49" s="94"/>
      <c r="M49" s="616"/>
      <c r="N49" s="383"/>
      <c r="O49" s="456"/>
      <c r="P49" s="456"/>
      <c r="Q49" s="456">
        <v>1</v>
      </c>
      <c r="R49" s="389"/>
      <c r="S49" s="389"/>
      <c r="T49" s="389"/>
      <c r="U49" s="389"/>
      <c r="V49" s="389"/>
      <c r="W49" s="94"/>
      <c r="X49" s="613"/>
      <c r="Y49" s="94"/>
    </row>
    <row r="50" spans="1:25" s="219" customFormat="1" ht="35.1" customHeight="1">
      <c r="A50" s="689">
        <v>22</v>
      </c>
      <c r="B50" s="708" t="s">
        <v>426</v>
      </c>
      <c r="C50" s="740" t="s">
        <v>414</v>
      </c>
      <c r="D50" s="742" t="s">
        <v>1468</v>
      </c>
      <c r="E50" s="384">
        <v>1</v>
      </c>
      <c r="F50" s="460" t="s">
        <v>427</v>
      </c>
      <c r="G50" s="611" t="s">
        <v>1773</v>
      </c>
      <c r="H50" s="741"/>
      <c r="J50" s="617">
        <v>209</v>
      </c>
      <c r="K50" s="94"/>
      <c r="L50" s="94"/>
      <c r="M50" s="616" t="s">
        <v>206</v>
      </c>
      <c r="N50" s="383"/>
      <c r="O50" s="389"/>
      <c r="P50" s="389"/>
      <c r="Q50" s="389"/>
      <c r="R50" s="389"/>
      <c r="S50" s="389"/>
      <c r="T50" s="389"/>
      <c r="U50" s="389"/>
      <c r="V50" s="389"/>
      <c r="W50" s="94"/>
      <c r="X50" s="94"/>
      <c r="Y50" s="94"/>
    </row>
    <row r="51" spans="1:25" s="219" customFormat="1" ht="35.1" customHeight="1">
      <c r="A51" s="689"/>
      <c r="B51" s="708"/>
      <c r="C51" s="740"/>
      <c r="D51" s="744"/>
      <c r="E51" s="384">
        <v>2</v>
      </c>
      <c r="F51" s="460" t="s">
        <v>428</v>
      </c>
      <c r="G51" s="613"/>
      <c r="H51" s="741"/>
      <c r="J51" s="617"/>
      <c r="K51" s="94"/>
      <c r="L51" s="94"/>
      <c r="M51" s="616"/>
      <c r="N51" s="383"/>
      <c r="O51" s="389"/>
      <c r="P51" s="389"/>
      <c r="Q51" s="389"/>
      <c r="R51" s="389"/>
      <c r="S51" s="389"/>
      <c r="T51" s="389"/>
      <c r="U51" s="389"/>
      <c r="V51" s="389"/>
      <c r="W51" s="94"/>
      <c r="X51" s="94"/>
      <c r="Y51" s="94"/>
    </row>
    <row r="52" spans="1:25" s="219" customFormat="1" ht="35.1" customHeight="1">
      <c r="A52" s="689">
        <v>23</v>
      </c>
      <c r="B52" s="708" t="s">
        <v>429</v>
      </c>
      <c r="C52" s="740" t="s">
        <v>414</v>
      </c>
      <c r="D52" s="742" t="s">
        <v>1469</v>
      </c>
      <c r="E52" s="384">
        <v>1</v>
      </c>
      <c r="F52" s="460" t="s">
        <v>430</v>
      </c>
      <c r="G52" s="745" t="s">
        <v>1447</v>
      </c>
      <c r="H52" s="741"/>
      <c r="J52" s="617">
        <v>429.27</v>
      </c>
      <c r="K52" s="94"/>
      <c r="L52" s="94"/>
      <c r="M52" s="616" t="s">
        <v>206</v>
      </c>
      <c r="N52" s="383">
        <v>1</v>
      </c>
      <c r="O52" s="389"/>
      <c r="P52" s="389"/>
      <c r="Q52" s="389"/>
      <c r="R52" s="389"/>
      <c r="S52" s="389"/>
      <c r="T52" s="389"/>
      <c r="U52" s="389"/>
      <c r="V52" s="389"/>
      <c r="W52" s="94"/>
      <c r="X52" s="94"/>
      <c r="Y52" s="94"/>
    </row>
    <row r="53" spans="1:25" s="219" customFormat="1" ht="35.1" customHeight="1">
      <c r="A53" s="689"/>
      <c r="B53" s="708"/>
      <c r="C53" s="740"/>
      <c r="D53" s="743"/>
      <c r="E53" s="384">
        <v>2</v>
      </c>
      <c r="F53" s="460" t="s">
        <v>431</v>
      </c>
      <c r="G53" s="746"/>
      <c r="H53" s="741"/>
      <c r="J53" s="617"/>
      <c r="K53" s="94"/>
      <c r="L53" s="94"/>
      <c r="M53" s="616"/>
      <c r="N53" s="383">
        <v>1</v>
      </c>
      <c r="O53" s="389"/>
      <c r="P53" s="389"/>
      <c r="Q53" s="389"/>
      <c r="R53" s="389"/>
      <c r="S53" s="389"/>
      <c r="T53" s="389"/>
      <c r="U53" s="389"/>
      <c r="V53" s="389"/>
      <c r="W53" s="94"/>
      <c r="X53" s="94"/>
      <c r="Y53" s="94"/>
    </row>
    <row r="54" spans="1:25" s="219" customFormat="1" ht="35.1" customHeight="1">
      <c r="A54" s="689"/>
      <c r="B54" s="708"/>
      <c r="C54" s="740"/>
      <c r="D54" s="743"/>
      <c r="E54" s="384">
        <v>3</v>
      </c>
      <c r="F54" s="460" t="s">
        <v>432</v>
      </c>
      <c r="G54" s="746"/>
      <c r="H54" s="741"/>
      <c r="J54" s="617"/>
      <c r="K54" s="94"/>
      <c r="L54" s="94"/>
      <c r="M54" s="616"/>
      <c r="N54" s="383">
        <v>1</v>
      </c>
      <c r="O54" s="389"/>
      <c r="P54" s="389"/>
      <c r="Q54" s="389"/>
      <c r="R54" s="389"/>
      <c r="S54" s="389"/>
      <c r="T54" s="389"/>
      <c r="U54" s="389"/>
      <c r="V54" s="389"/>
      <c r="W54" s="94"/>
      <c r="X54" s="94"/>
      <c r="Y54" s="94"/>
    </row>
    <row r="55" spans="1:25" s="219" customFormat="1" ht="35.1" customHeight="1">
      <c r="A55" s="689"/>
      <c r="B55" s="708"/>
      <c r="C55" s="740"/>
      <c r="D55" s="744"/>
      <c r="E55" s="384">
        <v>4</v>
      </c>
      <c r="F55" s="460" t="s">
        <v>433</v>
      </c>
      <c r="G55" s="747"/>
      <c r="H55" s="741"/>
      <c r="J55" s="617"/>
      <c r="K55" s="94"/>
      <c r="L55" s="94"/>
      <c r="M55" s="616"/>
      <c r="N55" s="383">
        <v>1</v>
      </c>
      <c r="O55" s="389"/>
      <c r="P55" s="389"/>
      <c r="Q55" s="389"/>
      <c r="R55" s="389"/>
      <c r="S55" s="389"/>
      <c r="T55" s="389"/>
      <c r="U55" s="389"/>
      <c r="V55" s="389"/>
      <c r="W55" s="94"/>
      <c r="X55" s="94"/>
      <c r="Y55" s="94"/>
    </row>
    <row r="56" spans="1:25" s="219" customFormat="1" ht="35.1" customHeight="1">
      <c r="A56" s="690">
        <v>24</v>
      </c>
      <c r="B56" s="762" t="s">
        <v>434</v>
      </c>
      <c r="C56" s="764" t="s">
        <v>414</v>
      </c>
      <c r="D56" s="742" t="s">
        <v>1470</v>
      </c>
      <c r="E56" s="463">
        <v>1</v>
      </c>
      <c r="F56" s="464" t="s">
        <v>435</v>
      </c>
      <c r="G56" s="386" t="s">
        <v>1439</v>
      </c>
      <c r="H56" s="385"/>
      <c r="J56" s="766">
        <v>210.39</v>
      </c>
      <c r="K56" s="94"/>
      <c r="L56" s="94"/>
      <c r="M56" s="382" t="s">
        <v>206</v>
      </c>
      <c r="N56" s="383"/>
      <c r="O56" s="456"/>
      <c r="P56" s="456"/>
      <c r="Q56" s="456"/>
      <c r="R56" s="456"/>
      <c r="S56" s="456">
        <v>1</v>
      </c>
      <c r="T56" s="389"/>
      <c r="U56" s="389"/>
      <c r="V56" s="389"/>
      <c r="W56" s="94"/>
      <c r="X56" s="611">
        <v>50.12</v>
      </c>
      <c r="Y56" s="94"/>
    </row>
    <row r="57" spans="1:25" s="219" customFormat="1" ht="35.1" customHeight="1">
      <c r="A57" s="757"/>
      <c r="B57" s="763"/>
      <c r="C57" s="765"/>
      <c r="D57" s="744"/>
      <c r="E57" s="463">
        <v>2</v>
      </c>
      <c r="F57" s="464" t="s">
        <v>1784</v>
      </c>
      <c r="G57" s="386" t="s">
        <v>1439</v>
      </c>
      <c r="H57" s="385"/>
      <c r="J57" s="767"/>
      <c r="K57" s="387"/>
      <c r="L57" s="387"/>
      <c r="M57" s="382" t="s">
        <v>206</v>
      </c>
      <c r="N57" s="380"/>
      <c r="O57" s="457"/>
      <c r="P57" s="457">
        <v>1</v>
      </c>
      <c r="Q57" s="458"/>
      <c r="R57" s="458"/>
      <c r="S57" s="458"/>
      <c r="T57" s="458"/>
      <c r="U57" s="458"/>
      <c r="V57" s="458"/>
      <c r="W57" s="387"/>
      <c r="X57" s="612"/>
      <c r="Y57" s="387"/>
    </row>
    <row r="58" spans="1:25" s="219" customFormat="1" ht="35.1" customHeight="1">
      <c r="A58" s="611">
        <v>25</v>
      </c>
      <c r="B58" s="730" t="s">
        <v>2041</v>
      </c>
      <c r="C58" s="751" t="s">
        <v>2042</v>
      </c>
      <c r="D58" s="753" t="s">
        <v>2043</v>
      </c>
      <c r="E58" s="465">
        <v>1</v>
      </c>
      <c r="F58" s="466" t="s">
        <v>2044</v>
      </c>
      <c r="G58" s="754" t="s">
        <v>2052</v>
      </c>
      <c r="H58" s="459"/>
      <c r="I58" s="94"/>
      <c r="J58" s="611">
        <v>217.16</v>
      </c>
      <c r="K58" s="94"/>
      <c r="L58" s="94"/>
      <c r="M58" s="760"/>
      <c r="N58" s="383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</row>
    <row r="59" spans="1:25" s="219" customFormat="1" ht="35.1" customHeight="1">
      <c r="A59" s="613"/>
      <c r="B59" s="731"/>
      <c r="C59" s="752"/>
      <c r="D59" s="753"/>
      <c r="E59" s="465">
        <v>2</v>
      </c>
      <c r="F59" s="467" t="s">
        <v>2045</v>
      </c>
      <c r="G59" s="755"/>
      <c r="H59" s="459"/>
      <c r="I59" s="94"/>
      <c r="J59" s="613"/>
      <c r="K59" s="94"/>
      <c r="L59" s="94"/>
      <c r="M59" s="761"/>
      <c r="N59" s="383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</row>
    <row r="60" spans="1:25" s="219" customFormat="1" ht="35.1" customHeight="1">
      <c r="A60" s="611">
        <v>26</v>
      </c>
      <c r="B60" s="730" t="s">
        <v>2046</v>
      </c>
      <c r="C60" s="751" t="s">
        <v>2042</v>
      </c>
      <c r="D60" s="753" t="s">
        <v>1466</v>
      </c>
      <c r="E60" s="465">
        <v>1</v>
      </c>
      <c r="F60" s="466" t="s">
        <v>2047</v>
      </c>
      <c r="G60" s="754" t="s">
        <v>2052</v>
      </c>
      <c r="H60" s="459"/>
      <c r="I60" s="94"/>
      <c r="J60" s="611">
        <v>216.18</v>
      </c>
      <c r="K60" s="94"/>
      <c r="L60" s="94"/>
      <c r="M60" s="760"/>
      <c r="N60" s="383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</row>
    <row r="61" spans="1:25" s="219" customFormat="1" ht="35.1" customHeight="1">
      <c r="A61" s="613"/>
      <c r="B61" s="731"/>
      <c r="C61" s="752"/>
      <c r="D61" s="753"/>
      <c r="E61" s="465">
        <v>2</v>
      </c>
      <c r="F61" s="466" t="s">
        <v>2048</v>
      </c>
      <c r="G61" s="755"/>
      <c r="H61" s="459"/>
      <c r="I61" s="94"/>
      <c r="J61" s="613"/>
      <c r="K61" s="94"/>
      <c r="L61" s="94"/>
      <c r="M61" s="761"/>
      <c r="N61" s="383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</row>
    <row r="62" spans="1:25" s="219" customFormat="1" ht="35.1" customHeight="1">
      <c r="A62" s="94">
        <v>27</v>
      </c>
      <c r="B62" s="469" t="s">
        <v>2049</v>
      </c>
      <c r="C62" s="465" t="s">
        <v>364</v>
      </c>
      <c r="D62" s="465" t="s">
        <v>2050</v>
      </c>
      <c r="E62" s="465">
        <v>1</v>
      </c>
      <c r="F62" s="466" t="s">
        <v>2051</v>
      </c>
      <c r="G62" s="375" t="s">
        <v>2052</v>
      </c>
      <c r="H62" s="459"/>
      <c r="I62" s="94"/>
      <c r="J62" s="383">
        <v>103.94</v>
      </c>
      <c r="K62" s="94"/>
      <c r="L62" s="94"/>
      <c r="M62" s="50"/>
      <c r="N62" s="383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>
      <c r="A63" s="19"/>
      <c r="B63" s="646" t="s">
        <v>208</v>
      </c>
      <c r="C63" s="647"/>
      <c r="D63" s="647"/>
      <c r="E63" s="16">
        <f>E9+E11+E12+E13+E17+E19+E22+E23+E24+E25+E28+E30+E31+E33+E39+E42+E43+E44+E46+E47+E49+E51+E55+E57+E59+E61+E62</f>
        <v>55</v>
      </c>
      <c r="F63" s="1"/>
      <c r="G63" s="93"/>
      <c r="H63" s="48"/>
      <c r="I63" s="1"/>
      <c r="J63" s="52">
        <f>SUM(J8:J57)</f>
        <v>5261.89</v>
      </c>
      <c r="K63" s="1"/>
      <c r="L63" s="1"/>
      <c r="M63" s="50"/>
      <c r="N63" s="78">
        <f>SUM(N8:N62)</f>
        <v>13</v>
      </c>
      <c r="O63" s="78">
        <f t="shared" ref="O63:X63" si="0">SUM(O8:O62)</f>
        <v>1</v>
      </c>
      <c r="P63" s="78">
        <f t="shared" si="0"/>
        <v>3</v>
      </c>
      <c r="Q63" s="78">
        <f t="shared" si="0"/>
        <v>5</v>
      </c>
      <c r="R63" s="78">
        <f t="shared" si="0"/>
        <v>2</v>
      </c>
      <c r="S63" s="78">
        <f t="shared" si="0"/>
        <v>9</v>
      </c>
      <c r="T63" s="78">
        <f t="shared" si="0"/>
        <v>3</v>
      </c>
      <c r="U63" s="78">
        <f t="shared" si="0"/>
        <v>3</v>
      </c>
      <c r="V63" s="78">
        <f t="shared" si="0"/>
        <v>0</v>
      </c>
      <c r="W63" s="78">
        <f t="shared" si="0"/>
        <v>1</v>
      </c>
      <c r="X63" s="78">
        <f t="shared" si="0"/>
        <v>911.2700000000001</v>
      </c>
      <c r="Y63" s="16"/>
    </row>
  </sheetData>
  <mergeCells count="169">
    <mergeCell ref="M58:M59"/>
    <mergeCell ref="M60:M61"/>
    <mergeCell ref="C60:C61"/>
    <mergeCell ref="D60:D61"/>
    <mergeCell ref="G60:G61"/>
    <mergeCell ref="A58:A59"/>
    <mergeCell ref="A60:A61"/>
    <mergeCell ref="X45:X46"/>
    <mergeCell ref="X48:X49"/>
    <mergeCell ref="B56:B57"/>
    <mergeCell ref="C56:C57"/>
    <mergeCell ref="D56:D57"/>
    <mergeCell ref="J56:J57"/>
    <mergeCell ref="A56:A57"/>
    <mergeCell ref="G52:G55"/>
    <mergeCell ref="G48:G49"/>
    <mergeCell ref="C48:C49"/>
    <mergeCell ref="H48:H49"/>
    <mergeCell ref="D48:D49"/>
    <mergeCell ref="D50:D51"/>
    <mergeCell ref="D52:D55"/>
    <mergeCell ref="G50:G51"/>
    <mergeCell ref="J58:J59"/>
    <mergeCell ref="J60:J61"/>
    <mergeCell ref="B58:B59"/>
    <mergeCell ref="C58:C59"/>
    <mergeCell ref="D58:D59"/>
    <mergeCell ref="G58:G59"/>
    <mergeCell ref="B60:B6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D5:D7"/>
    <mergeCell ref="D8:D9"/>
    <mergeCell ref="D10:D11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D14:D17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D18:D19"/>
    <mergeCell ref="D20:D22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D26:D28"/>
    <mergeCell ref="D29:D30"/>
    <mergeCell ref="J34:J39"/>
    <mergeCell ref="M34:M39"/>
    <mergeCell ref="A32:A33"/>
    <mergeCell ref="B32:B33"/>
    <mergeCell ref="C32:C33"/>
    <mergeCell ref="H32:H33"/>
    <mergeCell ref="G34:G39"/>
    <mergeCell ref="G32:G33"/>
    <mergeCell ref="D34:D39"/>
    <mergeCell ref="D32:D33"/>
    <mergeCell ref="B63:D63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  <mergeCell ref="J40:J42"/>
    <mergeCell ref="M40:M42"/>
    <mergeCell ref="A45:A46"/>
    <mergeCell ref="B45:B46"/>
    <mergeCell ref="C45:C46"/>
    <mergeCell ref="H45:H46"/>
    <mergeCell ref="J45:J46"/>
    <mergeCell ref="X26:X28"/>
    <mergeCell ref="X29:X30"/>
    <mergeCell ref="X14:X17"/>
    <mergeCell ref="X20:X22"/>
    <mergeCell ref="X34:X39"/>
    <mergeCell ref="X56:X57"/>
    <mergeCell ref="A1:Y1"/>
    <mergeCell ref="J52:J55"/>
    <mergeCell ref="M52:M55"/>
    <mergeCell ref="M45:M46"/>
    <mergeCell ref="A40:A42"/>
    <mergeCell ref="B40:B42"/>
    <mergeCell ref="C40:C42"/>
    <mergeCell ref="H40:H42"/>
    <mergeCell ref="D40:D42"/>
    <mergeCell ref="D45:D46"/>
    <mergeCell ref="G40:G42"/>
    <mergeCell ref="G45:G46"/>
    <mergeCell ref="J32:J33"/>
    <mergeCell ref="M32:M33"/>
    <mergeCell ref="A34:A39"/>
    <mergeCell ref="B34:B39"/>
    <mergeCell ref="C34:C39"/>
    <mergeCell ref="H34:H39"/>
  </mergeCells>
  <pageMargins left="0.37" right="0.08" top="0.19" bottom="0.19" header="0.16" footer="0.13"/>
  <pageSetup paperSize="9" scale="76" orientation="landscape" r:id="rId1"/>
  <rowBreaks count="1" manualBreakCount="1">
    <brk id="3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4"/>
  <sheetViews>
    <sheetView showGridLines="0"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1"/>
    </sheetView>
  </sheetViews>
  <sheetFormatPr defaultRowHeight="15"/>
  <cols>
    <col min="1" max="1" width="4.140625" style="12" customWidth="1"/>
    <col min="2" max="2" width="8.42578125" style="219" customWidth="1"/>
    <col min="3" max="3" width="10.5703125" style="12" customWidth="1"/>
    <col min="4" max="4" width="17.140625" style="95" customWidth="1"/>
    <col min="5" max="5" width="4.140625" customWidth="1"/>
    <col min="6" max="6" width="31.140625" style="37" customWidth="1"/>
    <col min="7" max="7" width="24.140625" customWidth="1"/>
    <col min="8" max="8" width="9.7109375" hidden="1" customWidth="1"/>
    <col min="9" max="9" width="8" hidden="1" customWidth="1"/>
    <col min="10" max="10" width="8" style="12" customWidth="1"/>
    <col min="11" max="11" width="7.140625" hidden="1" customWidth="1"/>
    <col min="12" max="12" width="6.5703125" hidden="1" customWidth="1"/>
    <col min="13" max="13" width="9.5703125" style="51" customWidth="1"/>
    <col min="14" max="14" width="4" style="154" hidden="1" customWidth="1"/>
    <col min="15" max="23" width="4.7109375" customWidth="1"/>
    <col min="25" max="25" width="14.85546875" style="104" customWidth="1"/>
  </cols>
  <sheetData>
    <row r="1" spans="1:25" ht="15.75" customHeight="1">
      <c r="A1" s="646" t="s">
        <v>18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8"/>
    </row>
    <row r="2" spans="1:25" ht="15" customHeight="1">
      <c r="A2" s="649" t="str">
        <f>'Patna (West)'!A2</f>
        <v>Progress Report for the construction of SSS ( Sanc. Year 2012 - 13 )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1"/>
    </row>
    <row r="3" spans="1:25" ht="18.75" customHeight="1">
      <c r="A3" s="652" t="s">
        <v>41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4"/>
      <c r="W3" s="655" t="str">
        <f>Summary!V3</f>
        <v>Date:-31.01.2015</v>
      </c>
      <c r="X3" s="782"/>
      <c r="Y3" s="656"/>
    </row>
    <row r="4" spans="1:25" ht="15" customHeight="1">
      <c r="A4" s="794" t="s">
        <v>1903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795"/>
      <c r="Y4" s="796"/>
    </row>
    <row r="5" spans="1:25" ht="27" customHeight="1">
      <c r="A5" s="642" t="s">
        <v>0</v>
      </c>
      <c r="B5" s="642" t="s">
        <v>1</v>
      </c>
      <c r="C5" s="642" t="s">
        <v>2</v>
      </c>
      <c r="D5" s="719" t="s">
        <v>3</v>
      </c>
      <c r="E5" s="642" t="s">
        <v>0</v>
      </c>
      <c r="F5" s="642" t="s">
        <v>4</v>
      </c>
      <c r="G5" s="642" t="s">
        <v>5</v>
      </c>
      <c r="H5" s="642" t="s">
        <v>211</v>
      </c>
      <c r="I5" s="68" t="s">
        <v>209</v>
      </c>
      <c r="J5" s="642" t="s">
        <v>210</v>
      </c>
      <c r="K5" s="642" t="s">
        <v>31</v>
      </c>
      <c r="L5" s="642" t="s">
        <v>19</v>
      </c>
      <c r="M5" s="642" t="s">
        <v>32</v>
      </c>
      <c r="N5" s="791" t="s">
        <v>15</v>
      </c>
      <c r="O5" s="792"/>
      <c r="P5" s="792"/>
      <c r="Q5" s="792"/>
      <c r="R5" s="792"/>
      <c r="S5" s="792"/>
      <c r="T5" s="792"/>
      <c r="U5" s="792"/>
      <c r="V5" s="792"/>
      <c r="W5" s="793"/>
      <c r="X5" s="642" t="s">
        <v>20</v>
      </c>
      <c r="Y5" s="663" t="s">
        <v>13</v>
      </c>
    </row>
    <row r="6" spans="1:25" ht="37.5" customHeight="1">
      <c r="A6" s="643"/>
      <c r="B6" s="643"/>
      <c r="C6" s="643"/>
      <c r="D6" s="720"/>
      <c r="E6" s="643"/>
      <c r="F6" s="643"/>
      <c r="G6" s="643"/>
      <c r="H6" s="643"/>
      <c r="I6" s="69"/>
      <c r="J6" s="643"/>
      <c r="K6" s="643"/>
      <c r="L6" s="643"/>
      <c r="M6" s="643"/>
      <c r="N6" s="821" t="s">
        <v>6</v>
      </c>
      <c r="O6" s="819" t="s">
        <v>14</v>
      </c>
      <c r="P6" s="663" t="s">
        <v>9</v>
      </c>
      <c r="Q6" s="410" t="s">
        <v>8</v>
      </c>
      <c r="R6" s="783" t="s">
        <v>16</v>
      </c>
      <c r="S6" s="784"/>
      <c r="T6" s="783" t="s">
        <v>17</v>
      </c>
      <c r="U6" s="784"/>
      <c r="V6" s="663" t="s">
        <v>12</v>
      </c>
      <c r="W6" s="663" t="s">
        <v>7</v>
      </c>
      <c r="X6" s="643"/>
      <c r="Y6" s="664"/>
    </row>
    <row r="7" spans="1:25" ht="36" customHeight="1">
      <c r="A7" s="644"/>
      <c r="B7" s="644"/>
      <c r="C7" s="644"/>
      <c r="D7" s="721"/>
      <c r="E7" s="644"/>
      <c r="F7" s="644"/>
      <c r="G7" s="644"/>
      <c r="H7" s="644"/>
      <c r="I7" s="70"/>
      <c r="J7" s="644"/>
      <c r="K7" s="644"/>
      <c r="L7" s="644"/>
      <c r="M7" s="644"/>
      <c r="N7" s="822"/>
      <c r="O7" s="820"/>
      <c r="P7" s="665"/>
      <c r="Q7" s="411"/>
      <c r="R7" s="428" t="s">
        <v>10</v>
      </c>
      <c r="S7" s="428" t="s">
        <v>11</v>
      </c>
      <c r="T7" s="428" t="s">
        <v>10</v>
      </c>
      <c r="U7" s="428" t="s">
        <v>11</v>
      </c>
      <c r="V7" s="665"/>
      <c r="W7" s="665"/>
      <c r="X7" s="644"/>
      <c r="Y7" s="665"/>
    </row>
    <row r="8" spans="1:25" s="12" customFormat="1" ht="39.950000000000003" customHeight="1">
      <c r="A8" s="690">
        <v>1</v>
      </c>
      <c r="B8" s="768" t="s">
        <v>436</v>
      </c>
      <c r="C8" s="770" t="s">
        <v>437</v>
      </c>
      <c r="D8" s="788" t="s">
        <v>1501</v>
      </c>
      <c r="E8" s="473">
        <v>1</v>
      </c>
      <c r="F8" s="509" t="s">
        <v>438</v>
      </c>
      <c r="G8" s="785" t="s">
        <v>1774</v>
      </c>
      <c r="H8" s="437"/>
      <c r="I8" s="423"/>
      <c r="J8" s="766">
        <v>420.22</v>
      </c>
      <c r="K8" s="423"/>
      <c r="L8" s="423"/>
      <c r="M8" s="679" t="s">
        <v>206</v>
      </c>
      <c r="N8" s="448"/>
      <c r="O8" s="139"/>
      <c r="P8" s="139"/>
      <c r="Q8" s="139"/>
      <c r="R8" s="139"/>
      <c r="S8" s="139"/>
      <c r="T8" s="139"/>
      <c r="U8" s="139"/>
      <c r="V8" s="139"/>
      <c r="W8" s="423"/>
      <c r="X8" s="423"/>
      <c r="Y8" s="102"/>
    </row>
    <row r="9" spans="1:25" s="12" customFormat="1" ht="39.950000000000003" customHeight="1">
      <c r="A9" s="772"/>
      <c r="B9" s="773"/>
      <c r="C9" s="774"/>
      <c r="D9" s="789"/>
      <c r="E9" s="473">
        <v>2</v>
      </c>
      <c r="F9" s="509" t="s">
        <v>439</v>
      </c>
      <c r="G9" s="786"/>
      <c r="H9" s="443"/>
      <c r="I9" s="423"/>
      <c r="J9" s="767"/>
      <c r="K9" s="423"/>
      <c r="L9" s="423"/>
      <c r="M9" s="797"/>
      <c r="N9" s="448"/>
      <c r="O9" s="139"/>
      <c r="P9" s="139"/>
      <c r="Q9" s="139"/>
      <c r="R9" s="139"/>
      <c r="S9" s="139"/>
      <c r="T9" s="139"/>
      <c r="U9" s="139"/>
      <c r="V9" s="139"/>
      <c r="W9" s="423"/>
      <c r="X9" s="423"/>
      <c r="Y9" s="102"/>
    </row>
    <row r="10" spans="1:25" s="12" customFormat="1" ht="39.950000000000003" customHeight="1">
      <c r="A10" s="772"/>
      <c r="B10" s="773"/>
      <c r="C10" s="774"/>
      <c r="D10" s="789"/>
      <c r="E10" s="473">
        <v>3</v>
      </c>
      <c r="F10" s="509" t="s">
        <v>440</v>
      </c>
      <c r="G10" s="786"/>
      <c r="H10" s="443"/>
      <c r="I10" s="423"/>
      <c r="J10" s="767"/>
      <c r="K10" s="423"/>
      <c r="L10" s="423"/>
      <c r="M10" s="797"/>
      <c r="N10" s="448"/>
      <c r="O10" s="139"/>
      <c r="P10" s="139"/>
      <c r="Q10" s="139"/>
      <c r="R10" s="139"/>
      <c r="S10" s="139"/>
      <c r="T10" s="139"/>
      <c r="U10" s="139"/>
      <c r="V10" s="139"/>
      <c r="W10" s="423"/>
      <c r="X10" s="423"/>
      <c r="Y10" s="102"/>
    </row>
    <row r="11" spans="1:25" s="12" customFormat="1" ht="39.950000000000003" customHeight="1">
      <c r="A11" s="757"/>
      <c r="B11" s="769"/>
      <c r="C11" s="771"/>
      <c r="D11" s="790"/>
      <c r="E11" s="473">
        <v>4</v>
      </c>
      <c r="F11" s="509" t="s">
        <v>441</v>
      </c>
      <c r="G11" s="787"/>
      <c r="H11" s="438"/>
      <c r="I11" s="423"/>
      <c r="J11" s="778"/>
      <c r="K11" s="423"/>
      <c r="L11" s="423"/>
      <c r="M11" s="798"/>
      <c r="N11" s="448"/>
      <c r="O11" s="139"/>
      <c r="P11" s="139"/>
      <c r="Q11" s="139"/>
      <c r="R11" s="139"/>
      <c r="S11" s="139"/>
      <c r="T11" s="139"/>
      <c r="U11" s="139"/>
      <c r="V11" s="139"/>
      <c r="W11" s="423"/>
      <c r="X11" s="423"/>
      <c r="Y11" s="102"/>
    </row>
    <row r="12" spans="1:25" s="219" customFormat="1" ht="39.950000000000003" customHeight="1">
      <c r="A12" s="420">
        <v>2</v>
      </c>
      <c r="B12" s="432" t="s">
        <v>442</v>
      </c>
      <c r="C12" s="466" t="s">
        <v>437</v>
      </c>
      <c r="D12" s="510" t="s">
        <v>1500</v>
      </c>
      <c r="E12" s="473">
        <v>1</v>
      </c>
      <c r="F12" s="509" t="s">
        <v>443</v>
      </c>
      <c r="G12" s="531" t="s">
        <v>1502</v>
      </c>
      <c r="H12" s="401"/>
      <c r="I12" s="94"/>
      <c r="J12" s="398">
        <v>106.58</v>
      </c>
      <c r="K12" s="94"/>
      <c r="L12" s="94"/>
      <c r="M12" s="77" t="s">
        <v>206</v>
      </c>
      <c r="N12" s="448"/>
      <c r="O12" s="390"/>
      <c r="P12" s="390"/>
      <c r="Q12" s="390"/>
      <c r="R12" s="390">
        <v>1</v>
      </c>
      <c r="S12" s="389"/>
      <c r="T12" s="389"/>
      <c r="U12" s="389"/>
      <c r="V12" s="389"/>
      <c r="W12" s="94"/>
      <c r="X12" s="423">
        <v>37.159999999999997</v>
      </c>
      <c r="Y12" s="482"/>
    </row>
    <row r="13" spans="1:25" s="12" customFormat="1" ht="39.950000000000003" customHeight="1">
      <c r="A13" s="690">
        <v>3</v>
      </c>
      <c r="B13" s="768" t="s">
        <v>444</v>
      </c>
      <c r="C13" s="770" t="s">
        <v>437</v>
      </c>
      <c r="D13" s="788" t="s">
        <v>1499</v>
      </c>
      <c r="E13" s="473">
        <v>1</v>
      </c>
      <c r="F13" s="509" t="s">
        <v>445</v>
      </c>
      <c r="G13" s="779" t="s">
        <v>1503</v>
      </c>
      <c r="H13" s="437"/>
      <c r="I13" s="423"/>
      <c r="J13" s="766">
        <v>316.55</v>
      </c>
      <c r="K13" s="423"/>
      <c r="L13" s="423"/>
      <c r="M13" s="679" t="s">
        <v>206</v>
      </c>
      <c r="N13" s="448"/>
      <c r="O13" s="146"/>
      <c r="P13" s="146">
        <v>1</v>
      </c>
      <c r="Q13" s="139"/>
      <c r="R13" s="139"/>
      <c r="S13" s="139"/>
      <c r="T13" s="139"/>
      <c r="U13" s="139"/>
      <c r="V13" s="139"/>
      <c r="W13" s="94"/>
      <c r="X13" s="611">
        <v>12.97</v>
      </c>
      <c r="Y13" s="102"/>
    </row>
    <row r="14" spans="1:25" s="12" customFormat="1" ht="39.950000000000003" customHeight="1">
      <c r="A14" s="772"/>
      <c r="B14" s="773"/>
      <c r="C14" s="774"/>
      <c r="D14" s="789"/>
      <c r="E14" s="473">
        <v>2</v>
      </c>
      <c r="F14" s="509" t="s">
        <v>446</v>
      </c>
      <c r="G14" s="780"/>
      <c r="H14" s="443"/>
      <c r="I14" s="423"/>
      <c r="J14" s="767"/>
      <c r="K14" s="423"/>
      <c r="L14" s="423"/>
      <c r="M14" s="797"/>
      <c r="N14" s="448"/>
      <c r="O14" s="146"/>
      <c r="P14" s="146">
        <v>1</v>
      </c>
      <c r="Q14" s="139"/>
      <c r="R14" s="139"/>
      <c r="S14" s="139"/>
      <c r="T14" s="139"/>
      <c r="U14" s="139"/>
      <c r="V14" s="139"/>
      <c r="W14" s="94"/>
      <c r="X14" s="612"/>
      <c r="Y14" s="102"/>
    </row>
    <row r="15" spans="1:25" s="12" customFormat="1" ht="39.950000000000003" customHeight="1">
      <c r="A15" s="757"/>
      <c r="B15" s="769"/>
      <c r="C15" s="771"/>
      <c r="D15" s="790"/>
      <c r="E15" s="473">
        <v>3</v>
      </c>
      <c r="F15" s="509" t="s">
        <v>447</v>
      </c>
      <c r="G15" s="781"/>
      <c r="H15" s="438"/>
      <c r="I15" s="423"/>
      <c r="J15" s="778"/>
      <c r="K15" s="423"/>
      <c r="L15" s="423"/>
      <c r="M15" s="798"/>
      <c r="N15" s="448"/>
      <c r="O15" s="146"/>
      <c r="P15" s="146">
        <v>1</v>
      </c>
      <c r="Q15" s="139"/>
      <c r="R15" s="139"/>
      <c r="S15" s="139"/>
      <c r="T15" s="139"/>
      <c r="U15" s="139"/>
      <c r="V15" s="139"/>
      <c r="W15" s="94"/>
      <c r="X15" s="613"/>
      <c r="Y15" s="102"/>
    </row>
    <row r="16" spans="1:25" s="219" customFormat="1" ht="39.950000000000003" customHeight="1">
      <c r="A16" s="420">
        <v>4</v>
      </c>
      <c r="B16" s="432" t="s">
        <v>448</v>
      </c>
      <c r="C16" s="466" t="s">
        <v>437</v>
      </c>
      <c r="D16" s="510" t="s">
        <v>1498</v>
      </c>
      <c r="E16" s="473">
        <v>1</v>
      </c>
      <c r="F16" s="509" t="s">
        <v>449</v>
      </c>
      <c r="G16" s="531" t="s">
        <v>1504</v>
      </c>
      <c r="H16" s="401"/>
      <c r="I16" s="94"/>
      <c r="J16" s="398">
        <v>104.22</v>
      </c>
      <c r="K16" s="94"/>
      <c r="L16" s="94"/>
      <c r="M16" s="77" t="s">
        <v>206</v>
      </c>
      <c r="N16" s="448"/>
      <c r="O16" s="146"/>
      <c r="P16" s="146"/>
      <c r="Q16" s="390">
        <v>1</v>
      </c>
      <c r="R16" s="389"/>
      <c r="S16" s="389"/>
      <c r="T16" s="389"/>
      <c r="U16" s="389"/>
      <c r="V16" s="389"/>
      <c r="W16" s="94"/>
      <c r="X16" s="423">
        <v>20.39</v>
      </c>
      <c r="Y16" s="482"/>
    </row>
    <row r="17" spans="1:25" s="219" customFormat="1" ht="39.950000000000003" customHeight="1">
      <c r="A17" s="420">
        <v>5</v>
      </c>
      <c r="B17" s="432" t="s">
        <v>450</v>
      </c>
      <c r="C17" s="466" t="s">
        <v>437</v>
      </c>
      <c r="D17" s="510" t="s">
        <v>1497</v>
      </c>
      <c r="E17" s="473">
        <v>1</v>
      </c>
      <c r="F17" s="509" t="s">
        <v>451</v>
      </c>
      <c r="G17" s="531" t="s">
        <v>1502</v>
      </c>
      <c r="H17" s="401"/>
      <c r="I17" s="94"/>
      <c r="J17" s="398">
        <v>105.1</v>
      </c>
      <c r="K17" s="94"/>
      <c r="L17" s="94"/>
      <c r="M17" s="77" t="s">
        <v>206</v>
      </c>
      <c r="N17" s="448"/>
      <c r="O17" s="390"/>
      <c r="P17" s="390"/>
      <c r="Q17" s="390">
        <v>1</v>
      </c>
      <c r="R17" s="389"/>
      <c r="S17" s="389"/>
      <c r="T17" s="389"/>
      <c r="U17" s="389"/>
      <c r="V17" s="389"/>
      <c r="W17" s="94"/>
      <c r="X17" s="423">
        <v>13.67</v>
      </c>
      <c r="Y17" s="482"/>
    </row>
    <row r="18" spans="1:25" s="219" customFormat="1" ht="39.950000000000003" customHeight="1">
      <c r="A18" s="421">
        <v>6</v>
      </c>
      <c r="B18" s="435" t="s">
        <v>452</v>
      </c>
      <c r="C18" s="770" t="s">
        <v>437</v>
      </c>
      <c r="D18" s="788" t="s">
        <v>1496</v>
      </c>
      <c r="E18" s="473">
        <v>1</v>
      </c>
      <c r="F18" s="509" t="s">
        <v>453</v>
      </c>
      <c r="G18" s="785" t="s">
        <v>1921</v>
      </c>
      <c r="H18" s="437"/>
      <c r="I18" s="94"/>
      <c r="J18" s="766">
        <v>211.8</v>
      </c>
      <c r="K18" s="94"/>
      <c r="L18" s="94"/>
      <c r="M18" s="679" t="s">
        <v>206</v>
      </c>
      <c r="N18" s="448"/>
      <c r="O18" s="390"/>
      <c r="P18" s="390"/>
      <c r="Q18" s="389"/>
      <c r="R18" s="389"/>
      <c r="S18" s="389"/>
      <c r="T18" s="389"/>
      <c r="U18" s="389"/>
      <c r="V18" s="389"/>
      <c r="W18" s="94"/>
      <c r="X18" s="611">
        <v>17.420000000000002</v>
      </c>
      <c r="Y18" s="482"/>
    </row>
    <row r="19" spans="1:25" s="219" customFormat="1" ht="39.950000000000003" customHeight="1">
      <c r="A19" s="434"/>
      <c r="B19" s="436"/>
      <c r="C19" s="771"/>
      <c r="D19" s="790"/>
      <c r="E19" s="473">
        <v>2</v>
      </c>
      <c r="F19" s="509" t="s">
        <v>454</v>
      </c>
      <c r="G19" s="787"/>
      <c r="H19" s="438"/>
      <c r="I19" s="94"/>
      <c r="J19" s="778"/>
      <c r="K19" s="94"/>
      <c r="L19" s="94"/>
      <c r="M19" s="798"/>
      <c r="N19" s="448">
        <v>1</v>
      </c>
      <c r="O19" s="391"/>
      <c r="P19" s="391"/>
      <c r="Q19" s="389"/>
      <c r="R19" s="389"/>
      <c r="S19" s="389"/>
      <c r="T19" s="389"/>
      <c r="U19" s="389"/>
      <c r="V19" s="389"/>
      <c r="W19" s="94"/>
      <c r="X19" s="613"/>
      <c r="Y19" s="482"/>
    </row>
    <row r="20" spans="1:25" s="219" customFormat="1" ht="39.950000000000003" customHeight="1">
      <c r="A20" s="421">
        <v>7</v>
      </c>
      <c r="B20" s="435" t="s">
        <v>455</v>
      </c>
      <c r="C20" s="511" t="s">
        <v>456</v>
      </c>
      <c r="D20" s="512" t="s">
        <v>1495</v>
      </c>
      <c r="E20" s="473">
        <v>1</v>
      </c>
      <c r="F20" s="509" t="s">
        <v>457</v>
      </c>
      <c r="G20" s="779" t="s">
        <v>1505</v>
      </c>
      <c r="H20" s="437"/>
      <c r="I20" s="94"/>
      <c r="J20" s="766">
        <v>311.86</v>
      </c>
      <c r="K20" s="94"/>
      <c r="L20" s="94"/>
      <c r="M20" s="679" t="s">
        <v>206</v>
      </c>
      <c r="N20" s="448"/>
      <c r="O20" s="390"/>
      <c r="P20" s="390"/>
      <c r="Q20" s="390"/>
      <c r="R20" s="390">
        <v>1</v>
      </c>
      <c r="S20" s="389"/>
      <c r="T20" s="389"/>
      <c r="U20" s="389"/>
      <c r="V20" s="389"/>
      <c r="W20" s="94"/>
      <c r="X20" s="611">
        <v>105.13</v>
      </c>
      <c r="Y20" s="482"/>
    </row>
    <row r="21" spans="1:25" s="219" customFormat="1" ht="39.950000000000003" customHeight="1">
      <c r="A21" s="441"/>
      <c r="B21" s="442"/>
      <c r="C21" s="513"/>
      <c r="D21" s="514"/>
      <c r="E21" s="473">
        <v>2</v>
      </c>
      <c r="F21" s="509" t="s">
        <v>458</v>
      </c>
      <c r="G21" s="780"/>
      <c r="H21" s="443"/>
      <c r="I21" s="94"/>
      <c r="J21" s="767"/>
      <c r="K21" s="94"/>
      <c r="L21" s="94"/>
      <c r="M21" s="797"/>
      <c r="N21" s="448"/>
      <c r="O21" s="390"/>
      <c r="P21" s="390"/>
      <c r="Q21" s="390"/>
      <c r="R21" s="390"/>
      <c r="S21" s="390"/>
      <c r="T21" s="390">
        <v>1</v>
      </c>
      <c r="U21" s="389"/>
      <c r="V21" s="389"/>
      <c r="W21" s="94"/>
      <c r="X21" s="612"/>
      <c r="Y21" s="482"/>
    </row>
    <row r="22" spans="1:25" s="219" customFormat="1" ht="39.950000000000003" customHeight="1">
      <c r="A22" s="434"/>
      <c r="B22" s="436"/>
      <c r="C22" s="515"/>
      <c r="D22" s="516"/>
      <c r="E22" s="473">
        <v>3</v>
      </c>
      <c r="F22" s="509" t="s">
        <v>459</v>
      </c>
      <c r="G22" s="781"/>
      <c r="H22" s="438"/>
      <c r="I22" s="94"/>
      <c r="J22" s="778"/>
      <c r="K22" s="94"/>
      <c r="L22" s="94"/>
      <c r="M22" s="798"/>
      <c r="N22" s="448"/>
      <c r="O22" s="390"/>
      <c r="P22" s="390"/>
      <c r="Q22" s="390"/>
      <c r="R22" s="390"/>
      <c r="S22" s="390">
        <v>1</v>
      </c>
      <c r="T22" s="389"/>
      <c r="U22" s="389"/>
      <c r="V22" s="389"/>
      <c r="W22" s="94"/>
      <c r="X22" s="613"/>
      <c r="Y22" s="482"/>
    </row>
    <row r="23" spans="1:25" s="219" customFormat="1" ht="39.950000000000003" customHeight="1">
      <c r="A23" s="420">
        <v>8</v>
      </c>
      <c r="B23" s="432" t="s">
        <v>460</v>
      </c>
      <c r="C23" s="466" t="s">
        <v>456</v>
      </c>
      <c r="D23" s="517" t="s">
        <v>1494</v>
      </c>
      <c r="E23" s="473">
        <v>1</v>
      </c>
      <c r="F23" s="509" t="s">
        <v>461</v>
      </c>
      <c r="G23" s="532" t="s">
        <v>1506</v>
      </c>
      <c r="H23" s="401"/>
      <c r="I23" s="94"/>
      <c r="J23" s="398">
        <v>104.2</v>
      </c>
      <c r="K23" s="94"/>
      <c r="L23" s="94"/>
      <c r="M23" s="77" t="s">
        <v>206</v>
      </c>
      <c r="N23" s="448"/>
      <c r="O23" s="390"/>
      <c r="P23" s="390"/>
      <c r="Q23" s="390">
        <v>1</v>
      </c>
      <c r="R23" s="389"/>
      <c r="S23" s="389"/>
      <c r="T23" s="389"/>
      <c r="U23" s="389"/>
      <c r="V23" s="389"/>
      <c r="W23" s="94"/>
      <c r="X23" s="423">
        <v>19.149999999999999</v>
      </c>
      <c r="Y23" s="482"/>
    </row>
    <row r="24" spans="1:25" s="219" customFormat="1" ht="39.950000000000003" customHeight="1">
      <c r="A24" s="420">
        <v>9</v>
      </c>
      <c r="B24" s="432" t="s">
        <v>462</v>
      </c>
      <c r="C24" s="466" t="s">
        <v>456</v>
      </c>
      <c r="D24" s="517" t="s">
        <v>1493</v>
      </c>
      <c r="E24" s="473">
        <v>1</v>
      </c>
      <c r="F24" s="509" t="s">
        <v>463</v>
      </c>
      <c r="G24" s="533" t="s">
        <v>1507</v>
      </c>
      <c r="H24" s="401"/>
      <c r="I24" s="94"/>
      <c r="J24" s="398">
        <v>103.69</v>
      </c>
      <c r="K24" s="94"/>
      <c r="L24" s="94"/>
      <c r="M24" s="77" t="s">
        <v>206</v>
      </c>
      <c r="N24" s="448"/>
      <c r="O24" s="390"/>
      <c r="P24" s="390">
        <v>1</v>
      </c>
      <c r="Q24" s="389"/>
      <c r="R24" s="389"/>
      <c r="S24" s="389"/>
      <c r="T24" s="389"/>
      <c r="U24" s="389"/>
      <c r="V24" s="389"/>
      <c r="W24" s="94"/>
      <c r="X24" s="423">
        <v>9.06</v>
      </c>
      <c r="Y24" s="482"/>
    </row>
    <row r="25" spans="1:25" s="219" customFormat="1" ht="39.950000000000003" customHeight="1">
      <c r="A25" s="421">
        <v>10</v>
      </c>
      <c r="B25" s="435" t="s">
        <v>464</v>
      </c>
      <c r="C25" s="511" t="s">
        <v>465</v>
      </c>
      <c r="D25" s="518" t="s">
        <v>1492</v>
      </c>
      <c r="E25" s="473">
        <v>1</v>
      </c>
      <c r="F25" s="509" t="s">
        <v>466</v>
      </c>
      <c r="G25" s="779" t="s">
        <v>1508</v>
      </c>
      <c r="H25" s="437"/>
      <c r="I25" s="94"/>
      <c r="J25" s="439">
        <v>214.48</v>
      </c>
      <c r="K25" s="94"/>
      <c r="L25" s="94"/>
      <c r="M25" s="417" t="s">
        <v>206</v>
      </c>
      <c r="N25" s="448"/>
      <c r="O25" s="390"/>
      <c r="P25" s="390"/>
      <c r="Q25" s="390"/>
      <c r="R25" s="390"/>
      <c r="S25" s="390"/>
      <c r="T25" s="390">
        <v>1</v>
      </c>
      <c r="U25" s="389"/>
      <c r="V25" s="389"/>
      <c r="W25" s="94"/>
      <c r="X25" s="611">
        <v>132.25</v>
      </c>
      <c r="Y25" s="482"/>
    </row>
    <row r="26" spans="1:25" s="219" customFormat="1" ht="39.950000000000003" customHeight="1">
      <c r="A26" s="434"/>
      <c r="B26" s="436"/>
      <c r="C26" s="515"/>
      <c r="D26" s="519"/>
      <c r="E26" s="473">
        <v>2</v>
      </c>
      <c r="F26" s="509" t="s">
        <v>467</v>
      </c>
      <c r="G26" s="781"/>
      <c r="H26" s="438"/>
      <c r="I26" s="94"/>
      <c r="J26" s="444"/>
      <c r="K26" s="94"/>
      <c r="L26" s="94"/>
      <c r="M26" s="446"/>
      <c r="N26" s="448"/>
      <c r="O26" s="390"/>
      <c r="P26" s="390"/>
      <c r="Q26" s="390">
        <v>1</v>
      </c>
      <c r="R26" s="389"/>
      <c r="S26" s="389"/>
      <c r="T26" s="389"/>
      <c r="U26" s="389"/>
      <c r="V26" s="389"/>
      <c r="W26" s="94"/>
      <c r="X26" s="613"/>
      <c r="Y26" s="482"/>
    </row>
    <row r="27" spans="1:25" s="219" customFormat="1" ht="39.950000000000003" customHeight="1">
      <c r="A27" s="690">
        <v>11</v>
      </c>
      <c r="B27" s="768" t="s">
        <v>468</v>
      </c>
      <c r="C27" s="770" t="s">
        <v>469</v>
      </c>
      <c r="D27" s="775" t="s">
        <v>1491</v>
      </c>
      <c r="E27" s="473">
        <v>1</v>
      </c>
      <c r="F27" s="509" t="s">
        <v>470</v>
      </c>
      <c r="G27" s="779" t="s">
        <v>1509</v>
      </c>
      <c r="H27" s="437"/>
      <c r="I27" s="94"/>
      <c r="J27" s="766">
        <v>214.48</v>
      </c>
      <c r="K27" s="94"/>
      <c r="L27" s="94"/>
      <c r="M27" s="417" t="s">
        <v>206</v>
      </c>
      <c r="N27" s="448"/>
      <c r="O27" s="390"/>
      <c r="P27" s="390"/>
      <c r="Q27" s="390"/>
      <c r="R27" s="390"/>
      <c r="S27" s="390">
        <v>1</v>
      </c>
      <c r="T27" s="389"/>
      <c r="U27" s="389"/>
      <c r="V27" s="389"/>
      <c r="W27" s="94"/>
      <c r="X27" s="611">
        <v>158.65</v>
      </c>
      <c r="Y27" s="482"/>
    </row>
    <row r="28" spans="1:25" s="219" customFormat="1" ht="39.950000000000003" customHeight="1">
      <c r="A28" s="757"/>
      <c r="B28" s="769"/>
      <c r="C28" s="771"/>
      <c r="D28" s="777"/>
      <c r="E28" s="473">
        <v>2</v>
      </c>
      <c r="F28" s="509" t="s">
        <v>471</v>
      </c>
      <c r="G28" s="781"/>
      <c r="H28" s="438"/>
      <c r="I28" s="94"/>
      <c r="J28" s="778"/>
      <c r="K28" s="94"/>
      <c r="L28" s="94"/>
      <c r="M28" s="446"/>
      <c r="N28" s="448"/>
      <c r="O28" s="390"/>
      <c r="P28" s="390"/>
      <c r="Q28" s="390"/>
      <c r="R28" s="390"/>
      <c r="S28" s="390"/>
      <c r="T28" s="390"/>
      <c r="U28" s="390"/>
      <c r="V28" s="390">
        <v>1</v>
      </c>
      <c r="W28" s="94"/>
      <c r="X28" s="613"/>
      <c r="Y28" s="482"/>
    </row>
    <row r="29" spans="1:25" s="219" customFormat="1" ht="39.950000000000003" customHeight="1">
      <c r="A29" s="690">
        <v>12</v>
      </c>
      <c r="B29" s="768" t="s">
        <v>472</v>
      </c>
      <c r="C29" s="770" t="s">
        <v>469</v>
      </c>
      <c r="D29" s="775" t="s">
        <v>1490</v>
      </c>
      <c r="E29" s="473">
        <v>1</v>
      </c>
      <c r="F29" s="509" t="s">
        <v>473</v>
      </c>
      <c r="G29" s="779" t="s">
        <v>1510</v>
      </c>
      <c r="H29" s="437"/>
      <c r="I29" s="94"/>
      <c r="J29" s="766">
        <v>520.63</v>
      </c>
      <c r="K29" s="94"/>
      <c r="L29" s="94"/>
      <c r="M29" s="417" t="s">
        <v>206</v>
      </c>
      <c r="N29" s="448">
        <v>1</v>
      </c>
      <c r="O29" s="389"/>
      <c r="P29" s="389"/>
      <c r="Q29" s="389"/>
      <c r="R29" s="389"/>
      <c r="S29" s="389"/>
      <c r="T29" s="389"/>
      <c r="U29" s="389"/>
      <c r="V29" s="389"/>
      <c r="W29" s="94"/>
      <c r="X29" s="611">
        <v>73.78</v>
      </c>
      <c r="Y29" s="482" t="s">
        <v>1794</v>
      </c>
    </row>
    <row r="30" spans="1:25" s="219" customFormat="1" ht="39.950000000000003" customHeight="1">
      <c r="A30" s="772"/>
      <c r="B30" s="773"/>
      <c r="C30" s="774"/>
      <c r="D30" s="776"/>
      <c r="E30" s="473">
        <v>2</v>
      </c>
      <c r="F30" s="509" t="s">
        <v>474</v>
      </c>
      <c r="G30" s="780"/>
      <c r="H30" s="443"/>
      <c r="I30" s="94"/>
      <c r="J30" s="767"/>
      <c r="K30" s="94"/>
      <c r="L30" s="94"/>
      <c r="M30" s="445"/>
      <c r="N30" s="448"/>
      <c r="O30" s="390"/>
      <c r="P30" s="390">
        <v>1</v>
      </c>
      <c r="Q30" s="389"/>
      <c r="R30" s="389"/>
      <c r="S30" s="389"/>
      <c r="T30" s="389"/>
      <c r="U30" s="389"/>
      <c r="V30" s="389"/>
      <c r="W30" s="94"/>
      <c r="X30" s="612"/>
      <c r="Y30" s="482"/>
    </row>
    <row r="31" spans="1:25" s="219" customFormat="1" ht="39.950000000000003" customHeight="1">
      <c r="A31" s="772"/>
      <c r="B31" s="773"/>
      <c r="C31" s="774"/>
      <c r="D31" s="776"/>
      <c r="E31" s="473">
        <v>3</v>
      </c>
      <c r="F31" s="509" t="s">
        <v>475</v>
      </c>
      <c r="G31" s="780"/>
      <c r="H31" s="443"/>
      <c r="I31" s="94"/>
      <c r="J31" s="767"/>
      <c r="K31" s="94"/>
      <c r="L31" s="94"/>
      <c r="M31" s="445"/>
      <c r="N31" s="448">
        <v>1</v>
      </c>
      <c r="O31" s="389"/>
      <c r="P31" s="389"/>
      <c r="Q31" s="389"/>
      <c r="R31" s="389"/>
      <c r="S31" s="389"/>
      <c r="T31" s="389"/>
      <c r="U31" s="389"/>
      <c r="V31" s="389"/>
      <c r="W31" s="94"/>
      <c r="X31" s="612"/>
      <c r="Y31" s="482" t="s">
        <v>1795</v>
      </c>
    </row>
    <row r="32" spans="1:25" s="219" customFormat="1" ht="39.950000000000003" customHeight="1">
      <c r="A32" s="772"/>
      <c r="B32" s="773"/>
      <c r="C32" s="774"/>
      <c r="D32" s="776"/>
      <c r="E32" s="473">
        <v>4</v>
      </c>
      <c r="F32" s="509" t="s">
        <v>476</v>
      </c>
      <c r="G32" s="780"/>
      <c r="H32" s="443"/>
      <c r="I32" s="94"/>
      <c r="J32" s="767"/>
      <c r="K32" s="94"/>
      <c r="L32" s="94"/>
      <c r="M32" s="445"/>
      <c r="N32" s="448"/>
      <c r="O32" s="390"/>
      <c r="P32" s="390">
        <v>1</v>
      </c>
      <c r="Q32" s="389"/>
      <c r="R32" s="389"/>
      <c r="S32" s="389"/>
      <c r="T32" s="389"/>
      <c r="U32" s="389"/>
      <c r="V32" s="389"/>
      <c r="W32" s="94"/>
      <c r="X32" s="612"/>
      <c r="Y32" s="482"/>
    </row>
    <row r="33" spans="1:25" s="219" customFormat="1" ht="39.950000000000003" customHeight="1">
      <c r="A33" s="757"/>
      <c r="B33" s="769"/>
      <c r="C33" s="771"/>
      <c r="D33" s="777"/>
      <c r="E33" s="473">
        <v>5</v>
      </c>
      <c r="F33" s="509" t="s">
        <v>477</v>
      </c>
      <c r="G33" s="781"/>
      <c r="H33" s="438"/>
      <c r="I33" s="94"/>
      <c r="J33" s="778"/>
      <c r="K33" s="94"/>
      <c r="L33" s="94"/>
      <c r="M33" s="446"/>
      <c r="N33" s="448">
        <v>1</v>
      </c>
      <c r="O33" s="389"/>
      <c r="P33" s="389"/>
      <c r="Q33" s="389"/>
      <c r="R33" s="389"/>
      <c r="S33" s="389"/>
      <c r="T33" s="389"/>
      <c r="U33" s="389"/>
      <c r="V33" s="389"/>
      <c r="W33" s="94"/>
      <c r="X33" s="613"/>
      <c r="Y33" s="482" t="s">
        <v>1794</v>
      </c>
    </row>
    <row r="34" spans="1:25" s="219" customFormat="1" ht="39.950000000000003" customHeight="1">
      <c r="A34" s="401">
        <v>13</v>
      </c>
      <c r="B34" s="432" t="s">
        <v>478</v>
      </c>
      <c r="C34" s="466" t="s">
        <v>465</v>
      </c>
      <c r="D34" s="520" t="s">
        <v>1490</v>
      </c>
      <c r="E34" s="473">
        <v>1</v>
      </c>
      <c r="F34" s="509" t="s">
        <v>479</v>
      </c>
      <c r="G34" s="531" t="s">
        <v>1511</v>
      </c>
      <c r="H34" s="401"/>
      <c r="I34" s="94"/>
      <c r="J34" s="398">
        <v>103.94</v>
      </c>
      <c r="K34" s="94"/>
      <c r="L34" s="94"/>
      <c r="M34" s="77" t="s">
        <v>206</v>
      </c>
      <c r="N34" s="448"/>
      <c r="O34" s="390"/>
      <c r="P34" s="390"/>
      <c r="Q34" s="390"/>
      <c r="R34" s="390"/>
      <c r="S34" s="390"/>
      <c r="T34" s="390"/>
      <c r="U34" s="390"/>
      <c r="V34" s="390"/>
      <c r="W34" s="390">
        <v>1</v>
      </c>
      <c r="X34" s="423">
        <v>97.62</v>
      </c>
      <c r="Y34" s="482"/>
    </row>
    <row r="35" spans="1:25" s="219" customFormat="1" ht="39.950000000000003" customHeight="1">
      <c r="A35" s="420">
        <v>14</v>
      </c>
      <c r="B35" s="432" t="s">
        <v>480</v>
      </c>
      <c r="C35" s="466" t="s">
        <v>465</v>
      </c>
      <c r="D35" s="520" t="s">
        <v>1489</v>
      </c>
      <c r="E35" s="473">
        <v>1</v>
      </c>
      <c r="F35" s="509" t="s">
        <v>481</v>
      </c>
      <c r="G35" s="533" t="s">
        <v>1512</v>
      </c>
      <c r="H35" s="401"/>
      <c r="I35" s="94"/>
      <c r="J35" s="398">
        <v>104.7</v>
      </c>
      <c r="K35" s="94"/>
      <c r="L35" s="94"/>
      <c r="M35" s="77" t="s">
        <v>206</v>
      </c>
      <c r="N35" s="448">
        <v>1</v>
      </c>
      <c r="O35" s="389"/>
      <c r="P35" s="389"/>
      <c r="Q35" s="389"/>
      <c r="R35" s="389"/>
      <c r="S35" s="389"/>
      <c r="T35" s="389"/>
      <c r="U35" s="389"/>
      <c r="V35" s="389"/>
      <c r="W35" s="94"/>
      <c r="X35" s="94"/>
      <c r="Y35" s="482" t="s">
        <v>1770</v>
      </c>
    </row>
    <row r="36" spans="1:25" s="219" customFormat="1" ht="39.950000000000003" customHeight="1">
      <c r="A36" s="690">
        <v>15</v>
      </c>
      <c r="B36" s="768" t="s">
        <v>482</v>
      </c>
      <c r="C36" s="770" t="s">
        <v>465</v>
      </c>
      <c r="D36" s="775" t="s">
        <v>1488</v>
      </c>
      <c r="E36" s="473">
        <v>1</v>
      </c>
      <c r="F36" s="509" t="s">
        <v>483</v>
      </c>
      <c r="G36" s="779" t="s">
        <v>1443</v>
      </c>
      <c r="H36" s="437"/>
      <c r="I36" s="94"/>
      <c r="J36" s="439">
        <v>210.48</v>
      </c>
      <c r="K36" s="94"/>
      <c r="L36" s="94"/>
      <c r="M36" s="417" t="s">
        <v>206</v>
      </c>
      <c r="N36" s="448"/>
      <c r="O36" s="390"/>
      <c r="P36" s="390"/>
      <c r="Q36" s="390"/>
      <c r="R36" s="390">
        <v>1</v>
      </c>
      <c r="S36" s="389"/>
      <c r="T36" s="389"/>
      <c r="U36" s="389"/>
      <c r="V36" s="389"/>
      <c r="W36" s="94"/>
      <c r="X36" s="611">
        <v>159.25</v>
      </c>
      <c r="Y36" s="482"/>
    </row>
    <row r="37" spans="1:25" s="219" customFormat="1" ht="39.950000000000003" customHeight="1">
      <c r="A37" s="757"/>
      <c r="B37" s="769"/>
      <c r="C37" s="771"/>
      <c r="D37" s="777"/>
      <c r="E37" s="473">
        <v>2</v>
      </c>
      <c r="F37" s="509" t="s">
        <v>484</v>
      </c>
      <c r="G37" s="781"/>
      <c r="H37" s="438"/>
      <c r="I37" s="94"/>
      <c r="J37" s="444"/>
      <c r="K37" s="94"/>
      <c r="L37" s="94"/>
      <c r="M37" s="446"/>
      <c r="N37" s="448"/>
      <c r="O37" s="390"/>
      <c r="P37" s="390"/>
      <c r="Q37" s="390"/>
      <c r="R37" s="390"/>
      <c r="S37" s="390"/>
      <c r="T37" s="390"/>
      <c r="U37" s="390"/>
      <c r="V37" s="390"/>
      <c r="W37" s="390">
        <v>1</v>
      </c>
      <c r="X37" s="613"/>
      <c r="Y37" s="482"/>
    </row>
    <row r="38" spans="1:25" s="219" customFormat="1" ht="39.950000000000003" customHeight="1">
      <c r="A38" s="420">
        <v>16</v>
      </c>
      <c r="B38" s="432" t="s">
        <v>485</v>
      </c>
      <c r="C38" s="466" t="s">
        <v>465</v>
      </c>
      <c r="D38" s="520" t="s">
        <v>1297</v>
      </c>
      <c r="E38" s="473">
        <v>1</v>
      </c>
      <c r="F38" s="509" t="s">
        <v>486</v>
      </c>
      <c r="G38" s="531" t="s">
        <v>1513</v>
      </c>
      <c r="H38" s="401"/>
      <c r="I38" s="94"/>
      <c r="J38" s="398">
        <v>104.62</v>
      </c>
      <c r="K38" s="94"/>
      <c r="L38" s="94"/>
      <c r="M38" s="77" t="s">
        <v>206</v>
      </c>
      <c r="N38" s="448"/>
      <c r="O38" s="390"/>
      <c r="P38" s="390">
        <v>1</v>
      </c>
      <c r="Q38" s="389"/>
      <c r="R38" s="389"/>
      <c r="S38" s="389"/>
      <c r="T38" s="389"/>
      <c r="U38" s="389"/>
      <c r="V38" s="389"/>
      <c r="W38" s="94"/>
      <c r="X38" s="94">
        <v>45.65</v>
      </c>
      <c r="Y38" s="482"/>
    </row>
    <row r="39" spans="1:25" s="219" customFormat="1" ht="39.950000000000003" customHeight="1">
      <c r="A39" s="690">
        <v>17</v>
      </c>
      <c r="B39" s="768" t="s">
        <v>487</v>
      </c>
      <c r="C39" s="770" t="s">
        <v>465</v>
      </c>
      <c r="D39" s="775" t="s">
        <v>1487</v>
      </c>
      <c r="E39" s="473">
        <v>1</v>
      </c>
      <c r="F39" s="509" t="s">
        <v>488</v>
      </c>
      <c r="G39" s="779" t="s">
        <v>1514</v>
      </c>
      <c r="H39" s="437"/>
      <c r="I39" s="94"/>
      <c r="J39" s="439">
        <v>534.25</v>
      </c>
      <c r="K39" s="94"/>
      <c r="L39" s="94"/>
      <c r="M39" s="417" t="s">
        <v>206</v>
      </c>
      <c r="N39" s="448">
        <v>1</v>
      </c>
      <c r="O39" s="527"/>
      <c r="P39" s="389"/>
      <c r="Q39" s="389"/>
      <c r="R39" s="389"/>
      <c r="S39" s="389"/>
      <c r="T39" s="389"/>
      <c r="U39" s="389"/>
      <c r="V39" s="389"/>
      <c r="W39" s="94"/>
      <c r="X39" s="611">
        <v>154.62</v>
      </c>
      <c r="Y39" s="482" t="s">
        <v>1770</v>
      </c>
    </row>
    <row r="40" spans="1:25" s="219" customFormat="1" ht="39.950000000000003" customHeight="1">
      <c r="A40" s="772"/>
      <c r="B40" s="773"/>
      <c r="C40" s="774"/>
      <c r="D40" s="776"/>
      <c r="E40" s="473">
        <v>2</v>
      </c>
      <c r="F40" s="509" t="s">
        <v>489</v>
      </c>
      <c r="G40" s="780"/>
      <c r="H40" s="443"/>
      <c r="I40" s="94"/>
      <c r="J40" s="440"/>
      <c r="K40" s="94"/>
      <c r="L40" s="94"/>
      <c r="M40" s="445"/>
      <c r="N40" s="448"/>
      <c r="O40" s="390"/>
      <c r="P40" s="390"/>
      <c r="Q40" s="390"/>
      <c r="R40" s="390">
        <v>1</v>
      </c>
      <c r="S40" s="389"/>
      <c r="T40" s="389"/>
      <c r="U40" s="389"/>
      <c r="V40" s="389"/>
      <c r="W40" s="94"/>
      <c r="X40" s="612"/>
      <c r="Y40" s="482"/>
    </row>
    <row r="41" spans="1:25" s="219" customFormat="1" ht="39.950000000000003" customHeight="1">
      <c r="A41" s="772"/>
      <c r="B41" s="773"/>
      <c r="C41" s="774"/>
      <c r="D41" s="776"/>
      <c r="E41" s="473">
        <v>3</v>
      </c>
      <c r="F41" s="509" t="s">
        <v>490</v>
      </c>
      <c r="G41" s="780"/>
      <c r="H41" s="443"/>
      <c r="I41" s="94"/>
      <c r="J41" s="440"/>
      <c r="K41" s="94"/>
      <c r="L41" s="94"/>
      <c r="M41" s="445"/>
      <c r="N41" s="448">
        <v>1</v>
      </c>
      <c r="O41" s="389"/>
      <c r="P41" s="389"/>
      <c r="Q41" s="389"/>
      <c r="R41" s="389"/>
      <c r="S41" s="389"/>
      <c r="T41" s="389"/>
      <c r="U41" s="389"/>
      <c r="V41" s="389"/>
      <c r="W41" s="94"/>
      <c r="X41" s="612"/>
      <c r="Y41" s="482" t="s">
        <v>1770</v>
      </c>
    </row>
    <row r="42" spans="1:25" s="219" customFormat="1" ht="39.950000000000003" customHeight="1">
      <c r="A42" s="772"/>
      <c r="B42" s="773"/>
      <c r="C42" s="774"/>
      <c r="D42" s="776"/>
      <c r="E42" s="473">
        <v>4</v>
      </c>
      <c r="F42" s="509" t="s">
        <v>491</v>
      </c>
      <c r="G42" s="780"/>
      <c r="H42" s="443"/>
      <c r="I42" s="94"/>
      <c r="J42" s="440"/>
      <c r="K42" s="94"/>
      <c r="L42" s="94"/>
      <c r="M42" s="445"/>
      <c r="N42" s="448"/>
      <c r="O42" s="390"/>
      <c r="P42" s="390"/>
      <c r="Q42" s="390"/>
      <c r="R42" s="390"/>
      <c r="S42" s="390"/>
      <c r="T42" s="390"/>
      <c r="U42" s="390">
        <v>1</v>
      </c>
      <c r="V42" s="389"/>
      <c r="W42" s="94"/>
      <c r="X42" s="612"/>
      <c r="Y42" s="482"/>
    </row>
    <row r="43" spans="1:25" s="219" customFormat="1" ht="39.950000000000003" customHeight="1">
      <c r="A43" s="757"/>
      <c r="B43" s="769"/>
      <c r="C43" s="771"/>
      <c r="D43" s="777"/>
      <c r="E43" s="473">
        <v>5</v>
      </c>
      <c r="F43" s="509" t="s">
        <v>492</v>
      </c>
      <c r="G43" s="781"/>
      <c r="H43" s="438"/>
      <c r="I43" s="94"/>
      <c r="J43" s="444"/>
      <c r="K43" s="94"/>
      <c r="L43" s="94"/>
      <c r="M43" s="446"/>
      <c r="N43" s="448"/>
      <c r="O43" s="390"/>
      <c r="P43" s="390">
        <v>1</v>
      </c>
      <c r="Q43" s="389"/>
      <c r="R43" s="389"/>
      <c r="S43" s="389"/>
      <c r="T43" s="389"/>
      <c r="U43" s="389"/>
      <c r="V43" s="389"/>
      <c r="W43" s="94"/>
      <c r="X43" s="613"/>
      <c r="Y43" s="482" t="s">
        <v>1770</v>
      </c>
    </row>
    <row r="44" spans="1:25" s="219" customFormat="1" ht="39.950000000000003" customHeight="1">
      <c r="A44" s="690">
        <v>18</v>
      </c>
      <c r="B44" s="768" t="s">
        <v>493</v>
      </c>
      <c r="C44" s="770" t="s">
        <v>465</v>
      </c>
      <c r="D44" s="775" t="s">
        <v>1486</v>
      </c>
      <c r="E44" s="473">
        <v>1</v>
      </c>
      <c r="F44" s="509" t="s">
        <v>2380</v>
      </c>
      <c r="G44" s="805" t="s">
        <v>1890</v>
      </c>
      <c r="H44" s="437"/>
      <c r="I44" s="94"/>
      <c r="J44" s="766">
        <v>323.47000000000003</v>
      </c>
      <c r="K44" s="94"/>
      <c r="L44" s="94"/>
      <c r="M44" s="417" t="s">
        <v>206</v>
      </c>
      <c r="N44" s="448">
        <v>1</v>
      </c>
      <c r="O44" s="389"/>
      <c r="P44" s="389"/>
      <c r="Q44" s="389"/>
      <c r="R44" s="389"/>
      <c r="S44" s="389"/>
      <c r="T44" s="389"/>
      <c r="U44" s="389"/>
      <c r="V44" s="389"/>
      <c r="W44" s="94"/>
      <c r="X44" s="94"/>
      <c r="Y44" s="482" t="s">
        <v>1771</v>
      </c>
    </row>
    <row r="45" spans="1:25" s="219" customFormat="1" ht="39.950000000000003" customHeight="1">
      <c r="A45" s="772"/>
      <c r="B45" s="773"/>
      <c r="C45" s="774"/>
      <c r="D45" s="776"/>
      <c r="E45" s="473">
        <v>2</v>
      </c>
      <c r="F45" s="509" t="s">
        <v>494</v>
      </c>
      <c r="G45" s="806"/>
      <c r="H45" s="443"/>
      <c r="I45" s="94"/>
      <c r="J45" s="767"/>
      <c r="K45" s="94"/>
      <c r="L45" s="94"/>
      <c r="M45" s="445"/>
      <c r="N45" s="448">
        <v>1</v>
      </c>
      <c r="O45" s="389"/>
      <c r="P45" s="389"/>
      <c r="Q45" s="389"/>
      <c r="R45" s="389"/>
      <c r="S45" s="389"/>
      <c r="T45" s="389"/>
      <c r="U45" s="389"/>
      <c r="V45" s="389"/>
      <c r="W45" s="94"/>
      <c r="X45" s="94"/>
      <c r="Y45" s="482"/>
    </row>
    <row r="46" spans="1:25" s="219" customFormat="1" ht="39.950000000000003" customHeight="1">
      <c r="A46" s="757"/>
      <c r="B46" s="769"/>
      <c r="C46" s="771"/>
      <c r="D46" s="777"/>
      <c r="E46" s="473">
        <v>3</v>
      </c>
      <c r="F46" s="509" t="s">
        <v>495</v>
      </c>
      <c r="G46" s="807"/>
      <c r="H46" s="438"/>
      <c r="I46" s="94"/>
      <c r="J46" s="778"/>
      <c r="K46" s="94"/>
      <c r="L46" s="94"/>
      <c r="M46" s="446"/>
      <c r="N46" s="448">
        <v>1</v>
      </c>
      <c r="O46" s="389"/>
      <c r="P46" s="389"/>
      <c r="Q46" s="389"/>
      <c r="R46" s="389"/>
      <c r="S46" s="389"/>
      <c r="T46" s="389"/>
      <c r="U46" s="389"/>
      <c r="V46" s="389"/>
      <c r="W46" s="94"/>
      <c r="X46" s="94"/>
      <c r="Y46" s="482"/>
    </row>
    <row r="47" spans="1:25" s="219" customFormat="1" ht="39.950000000000003" customHeight="1">
      <c r="A47" s="690">
        <v>19</v>
      </c>
      <c r="B47" s="768" t="s">
        <v>496</v>
      </c>
      <c r="C47" s="770" t="s">
        <v>465</v>
      </c>
      <c r="D47" s="775" t="s">
        <v>1485</v>
      </c>
      <c r="E47" s="473">
        <v>1</v>
      </c>
      <c r="F47" s="509" t="s">
        <v>497</v>
      </c>
      <c r="G47" s="779" t="s">
        <v>1515</v>
      </c>
      <c r="H47" s="437"/>
      <c r="I47" s="94"/>
      <c r="J47" s="766">
        <v>312.97000000000003</v>
      </c>
      <c r="K47" s="94"/>
      <c r="L47" s="94"/>
      <c r="M47" s="417" t="s">
        <v>206</v>
      </c>
      <c r="N47" s="448"/>
      <c r="O47" s="390"/>
      <c r="P47" s="390"/>
      <c r="Q47" s="390"/>
      <c r="R47" s="390"/>
      <c r="S47" s="390">
        <v>1</v>
      </c>
      <c r="T47" s="389"/>
      <c r="U47" s="389"/>
      <c r="V47" s="389"/>
      <c r="W47" s="94"/>
      <c r="X47" s="611">
        <v>88.11</v>
      </c>
      <c r="Y47" s="482"/>
    </row>
    <row r="48" spans="1:25" s="219" customFormat="1" ht="39.950000000000003" customHeight="1">
      <c r="A48" s="772"/>
      <c r="B48" s="773"/>
      <c r="C48" s="774"/>
      <c r="D48" s="776"/>
      <c r="E48" s="473">
        <v>2</v>
      </c>
      <c r="F48" s="509" t="s">
        <v>498</v>
      </c>
      <c r="G48" s="780"/>
      <c r="H48" s="443"/>
      <c r="I48" s="94"/>
      <c r="J48" s="767"/>
      <c r="K48" s="94"/>
      <c r="L48" s="94"/>
      <c r="M48" s="445"/>
      <c r="N48" s="448"/>
      <c r="O48" s="390"/>
      <c r="P48" s="390">
        <v>1</v>
      </c>
      <c r="Q48" s="389"/>
      <c r="R48" s="389"/>
      <c r="S48" s="389"/>
      <c r="T48" s="389"/>
      <c r="U48" s="389"/>
      <c r="V48" s="389"/>
      <c r="W48" s="94"/>
      <c r="X48" s="612"/>
      <c r="Y48" s="482"/>
    </row>
    <row r="49" spans="1:25" s="219" customFormat="1" ht="39.950000000000003" customHeight="1">
      <c r="A49" s="757"/>
      <c r="B49" s="769"/>
      <c r="C49" s="771"/>
      <c r="D49" s="777"/>
      <c r="E49" s="473">
        <v>3</v>
      </c>
      <c r="F49" s="509" t="s">
        <v>499</v>
      </c>
      <c r="G49" s="781"/>
      <c r="H49" s="438"/>
      <c r="I49" s="94"/>
      <c r="J49" s="778"/>
      <c r="K49" s="94"/>
      <c r="L49" s="94"/>
      <c r="M49" s="446"/>
      <c r="N49" s="448">
        <v>1</v>
      </c>
      <c r="O49" s="527"/>
      <c r="P49" s="389"/>
      <c r="Q49" s="389"/>
      <c r="R49" s="389"/>
      <c r="S49" s="389"/>
      <c r="T49" s="389"/>
      <c r="U49" s="389"/>
      <c r="V49" s="389"/>
      <c r="W49" s="94"/>
      <c r="X49" s="613"/>
      <c r="Y49" s="482" t="s">
        <v>1770</v>
      </c>
    </row>
    <row r="50" spans="1:25" s="219" customFormat="1" ht="39.950000000000003" customHeight="1">
      <c r="A50" s="690">
        <v>20</v>
      </c>
      <c r="B50" s="768" t="s">
        <v>500</v>
      </c>
      <c r="C50" s="770" t="s">
        <v>465</v>
      </c>
      <c r="D50" s="775" t="s">
        <v>1484</v>
      </c>
      <c r="E50" s="473">
        <v>1</v>
      </c>
      <c r="F50" s="509" t="s">
        <v>501</v>
      </c>
      <c r="G50" s="785" t="s">
        <v>1774</v>
      </c>
      <c r="H50" s="437"/>
      <c r="I50" s="94"/>
      <c r="J50" s="766">
        <v>209.47</v>
      </c>
      <c r="K50" s="94"/>
      <c r="L50" s="94"/>
      <c r="M50" s="417" t="s">
        <v>206</v>
      </c>
      <c r="N50" s="448"/>
      <c r="O50" s="389"/>
      <c r="P50" s="389"/>
      <c r="Q50" s="389"/>
      <c r="R50" s="389"/>
      <c r="S50" s="389"/>
      <c r="T50" s="389"/>
      <c r="U50" s="389"/>
      <c r="V50" s="389"/>
      <c r="W50" s="94"/>
      <c r="X50" s="94"/>
      <c r="Y50" s="482"/>
    </row>
    <row r="51" spans="1:25" s="219" customFormat="1" ht="39.950000000000003" customHeight="1">
      <c r="A51" s="757"/>
      <c r="B51" s="769"/>
      <c r="C51" s="771"/>
      <c r="D51" s="777"/>
      <c r="E51" s="473">
        <v>2</v>
      </c>
      <c r="F51" s="509" t="s">
        <v>502</v>
      </c>
      <c r="G51" s="787"/>
      <c r="H51" s="438"/>
      <c r="I51" s="94"/>
      <c r="J51" s="778"/>
      <c r="K51" s="94"/>
      <c r="L51" s="94"/>
      <c r="M51" s="446"/>
      <c r="N51" s="448"/>
      <c r="O51" s="389"/>
      <c r="P51" s="389"/>
      <c r="Q51" s="389"/>
      <c r="R51" s="389"/>
      <c r="S51" s="389"/>
      <c r="T51" s="389"/>
      <c r="U51" s="389"/>
      <c r="V51" s="389"/>
      <c r="W51" s="94"/>
      <c r="X51" s="94"/>
      <c r="Y51" s="482"/>
    </row>
    <row r="52" spans="1:25" s="219" customFormat="1" ht="39.950000000000003" customHeight="1">
      <c r="A52" s="690">
        <v>21</v>
      </c>
      <c r="B52" s="768" t="s">
        <v>503</v>
      </c>
      <c r="C52" s="770" t="s">
        <v>465</v>
      </c>
      <c r="D52" s="775" t="s">
        <v>1483</v>
      </c>
      <c r="E52" s="473">
        <v>1</v>
      </c>
      <c r="F52" s="509" t="s">
        <v>504</v>
      </c>
      <c r="G52" s="779" t="s">
        <v>1516</v>
      </c>
      <c r="H52" s="437"/>
      <c r="I52" s="94"/>
      <c r="J52" s="766">
        <v>320.87</v>
      </c>
      <c r="K52" s="94"/>
      <c r="L52" s="94"/>
      <c r="M52" s="679" t="s">
        <v>206</v>
      </c>
      <c r="N52" s="448"/>
      <c r="O52" s="390">
        <v>1</v>
      </c>
      <c r="P52" s="389"/>
      <c r="Q52" s="389"/>
      <c r="R52" s="389"/>
      <c r="S52" s="389"/>
      <c r="T52" s="389"/>
      <c r="U52" s="389"/>
      <c r="V52" s="389"/>
      <c r="W52" s="94"/>
      <c r="X52" s="611">
        <v>88.34</v>
      </c>
      <c r="Y52" s="482"/>
    </row>
    <row r="53" spans="1:25" s="219" customFormat="1" ht="39.950000000000003" customHeight="1">
      <c r="A53" s="772"/>
      <c r="B53" s="773"/>
      <c r="C53" s="774"/>
      <c r="D53" s="776"/>
      <c r="E53" s="473">
        <v>2</v>
      </c>
      <c r="F53" s="509" t="s">
        <v>505</v>
      </c>
      <c r="G53" s="780"/>
      <c r="H53" s="443"/>
      <c r="I53" s="94"/>
      <c r="J53" s="767"/>
      <c r="K53" s="94"/>
      <c r="L53" s="94"/>
      <c r="M53" s="797"/>
      <c r="N53" s="448"/>
      <c r="O53" s="390"/>
      <c r="P53" s="390"/>
      <c r="Q53" s="390"/>
      <c r="R53" s="390"/>
      <c r="S53" s="390">
        <v>1</v>
      </c>
      <c r="T53" s="389"/>
      <c r="U53" s="389"/>
      <c r="V53" s="389"/>
      <c r="W53" s="94"/>
      <c r="X53" s="612"/>
      <c r="Y53" s="482"/>
    </row>
    <row r="54" spans="1:25" s="219" customFormat="1" ht="39.950000000000003" customHeight="1">
      <c r="A54" s="757"/>
      <c r="B54" s="769"/>
      <c r="C54" s="771"/>
      <c r="D54" s="777"/>
      <c r="E54" s="473">
        <v>3</v>
      </c>
      <c r="F54" s="509" t="s">
        <v>506</v>
      </c>
      <c r="G54" s="781"/>
      <c r="H54" s="438"/>
      <c r="I54" s="94"/>
      <c r="J54" s="778"/>
      <c r="K54" s="94"/>
      <c r="L54" s="94"/>
      <c r="M54" s="798"/>
      <c r="N54" s="448"/>
      <c r="O54" s="390"/>
      <c r="P54" s="390"/>
      <c r="Q54" s="390"/>
      <c r="R54" s="390"/>
      <c r="S54" s="390">
        <v>1</v>
      </c>
      <c r="T54" s="389"/>
      <c r="U54" s="389"/>
      <c r="V54" s="389"/>
      <c r="W54" s="94"/>
      <c r="X54" s="613"/>
      <c r="Y54" s="482"/>
    </row>
    <row r="55" spans="1:25" s="219" customFormat="1" ht="39.950000000000003" customHeight="1">
      <c r="A55" s="690">
        <v>22</v>
      </c>
      <c r="B55" s="768" t="s">
        <v>507</v>
      </c>
      <c r="C55" s="770" t="s">
        <v>508</v>
      </c>
      <c r="D55" s="802" t="s">
        <v>1482</v>
      </c>
      <c r="E55" s="473">
        <v>1</v>
      </c>
      <c r="F55" s="509" t="s">
        <v>509</v>
      </c>
      <c r="G55" s="779" t="s">
        <v>1522</v>
      </c>
      <c r="H55" s="437"/>
      <c r="I55" s="94"/>
      <c r="J55" s="766">
        <v>206.21</v>
      </c>
      <c r="K55" s="94"/>
      <c r="L55" s="94"/>
      <c r="M55" s="679" t="s">
        <v>206</v>
      </c>
      <c r="N55" s="448">
        <v>1</v>
      </c>
      <c r="O55" s="389"/>
      <c r="P55" s="389"/>
      <c r="Q55" s="389"/>
      <c r="R55" s="389"/>
      <c r="S55" s="389"/>
      <c r="T55" s="389"/>
      <c r="U55" s="389"/>
      <c r="V55" s="389"/>
      <c r="W55" s="94"/>
      <c r="X55" s="94"/>
      <c r="Y55" s="482"/>
    </row>
    <row r="56" spans="1:25" s="219" customFormat="1" ht="39.950000000000003" customHeight="1">
      <c r="A56" s="757"/>
      <c r="B56" s="769"/>
      <c r="C56" s="771"/>
      <c r="D56" s="803"/>
      <c r="E56" s="473">
        <v>2</v>
      </c>
      <c r="F56" s="509" t="s">
        <v>510</v>
      </c>
      <c r="G56" s="781"/>
      <c r="H56" s="438"/>
      <c r="I56" s="94"/>
      <c r="J56" s="778"/>
      <c r="K56" s="94"/>
      <c r="L56" s="94"/>
      <c r="M56" s="798"/>
      <c r="N56" s="448">
        <v>1</v>
      </c>
      <c r="O56" s="389"/>
      <c r="P56" s="389"/>
      <c r="Q56" s="389"/>
      <c r="R56" s="389"/>
      <c r="S56" s="389"/>
      <c r="T56" s="389"/>
      <c r="U56" s="389"/>
      <c r="V56" s="389"/>
      <c r="W56" s="94"/>
      <c r="X56" s="94"/>
      <c r="Y56" s="482"/>
    </row>
    <row r="57" spans="1:25" s="219" customFormat="1" ht="39.950000000000003" customHeight="1">
      <c r="A57" s="690">
        <v>23</v>
      </c>
      <c r="B57" s="768" t="s">
        <v>511</v>
      </c>
      <c r="C57" s="770" t="s">
        <v>508</v>
      </c>
      <c r="D57" s="802" t="s">
        <v>1481</v>
      </c>
      <c r="E57" s="473">
        <v>1</v>
      </c>
      <c r="F57" s="509" t="s">
        <v>512</v>
      </c>
      <c r="G57" s="779" t="s">
        <v>1523</v>
      </c>
      <c r="H57" s="437"/>
      <c r="I57" s="94"/>
      <c r="J57" s="766">
        <v>311.02999999999997</v>
      </c>
      <c r="K57" s="94"/>
      <c r="L57" s="94"/>
      <c r="M57" s="679" t="s">
        <v>206</v>
      </c>
      <c r="N57" s="448">
        <v>1</v>
      </c>
      <c r="O57" s="389"/>
      <c r="P57" s="389"/>
      <c r="Q57" s="389"/>
      <c r="R57" s="389"/>
      <c r="S57" s="389"/>
      <c r="T57" s="389"/>
      <c r="U57" s="389"/>
      <c r="V57" s="389"/>
      <c r="W57" s="94"/>
      <c r="X57" s="611">
        <v>48.84</v>
      </c>
      <c r="Y57" s="482"/>
    </row>
    <row r="58" spans="1:25" s="219" customFormat="1" ht="39.950000000000003" customHeight="1">
      <c r="A58" s="772"/>
      <c r="B58" s="773"/>
      <c r="C58" s="774"/>
      <c r="D58" s="804"/>
      <c r="E58" s="473">
        <v>2</v>
      </c>
      <c r="F58" s="509" t="s">
        <v>513</v>
      </c>
      <c r="G58" s="780"/>
      <c r="H58" s="443"/>
      <c r="I58" s="94"/>
      <c r="J58" s="767"/>
      <c r="K58" s="94"/>
      <c r="L58" s="94"/>
      <c r="M58" s="797"/>
      <c r="N58" s="448"/>
      <c r="O58" s="390"/>
      <c r="P58" s="390">
        <v>1</v>
      </c>
      <c r="Q58" s="389"/>
      <c r="R58" s="389"/>
      <c r="S58" s="389"/>
      <c r="T58" s="389"/>
      <c r="U58" s="389"/>
      <c r="V58" s="389"/>
      <c r="W58" s="94"/>
      <c r="X58" s="612"/>
      <c r="Y58" s="482"/>
    </row>
    <row r="59" spans="1:25" s="219" customFormat="1" ht="39.950000000000003" customHeight="1">
      <c r="A59" s="757"/>
      <c r="B59" s="769"/>
      <c r="C59" s="771"/>
      <c r="D59" s="803"/>
      <c r="E59" s="473">
        <v>3</v>
      </c>
      <c r="F59" s="509" t="s">
        <v>514</v>
      </c>
      <c r="G59" s="781"/>
      <c r="H59" s="438"/>
      <c r="I59" s="94"/>
      <c r="J59" s="778"/>
      <c r="K59" s="94"/>
      <c r="L59" s="94"/>
      <c r="M59" s="798"/>
      <c r="N59" s="448"/>
      <c r="O59" s="390"/>
      <c r="P59" s="390"/>
      <c r="Q59" s="390"/>
      <c r="R59" s="390"/>
      <c r="S59" s="390"/>
      <c r="T59" s="390">
        <v>1</v>
      </c>
      <c r="U59" s="389"/>
      <c r="V59" s="389"/>
      <c r="W59" s="94"/>
      <c r="X59" s="613"/>
      <c r="Y59" s="482"/>
    </row>
    <row r="60" spans="1:25" s="219" customFormat="1" ht="39.950000000000003" customHeight="1">
      <c r="A60" s="690">
        <v>24</v>
      </c>
      <c r="B60" s="768" t="s">
        <v>515</v>
      </c>
      <c r="C60" s="770" t="s">
        <v>508</v>
      </c>
      <c r="D60" s="802" t="s">
        <v>1480</v>
      </c>
      <c r="E60" s="473">
        <v>1</v>
      </c>
      <c r="F60" s="509" t="s">
        <v>516</v>
      </c>
      <c r="G60" s="785" t="s">
        <v>1774</v>
      </c>
      <c r="H60" s="437"/>
      <c r="I60" s="94"/>
      <c r="J60" s="439">
        <v>206.35</v>
      </c>
      <c r="K60" s="94"/>
      <c r="L60" s="94"/>
      <c r="M60" s="417" t="s">
        <v>206</v>
      </c>
      <c r="N60" s="448"/>
      <c r="O60" s="389"/>
      <c r="P60" s="389"/>
      <c r="Q60" s="389"/>
      <c r="R60" s="389"/>
      <c r="S60" s="389"/>
      <c r="T60" s="389"/>
      <c r="U60" s="389"/>
      <c r="V60" s="389"/>
      <c r="W60" s="94"/>
      <c r="X60" s="94"/>
      <c r="Y60" s="482"/>
    </row>
    <row r="61" spans="1:25" s="219" customFormat="1" ht="39.950000000000003" customHeight="1">
      <c r="A61" s="757"/>
      <c r="B61" s="769"/>
      <c r="C61" s="771"/>
      <c r="D61" s="803"/>
      <c r="E61" s="473">
        <v>2</v>
      </c>
      <c r="F61" s="509" t="s">
        <v>517</v>
      </c>
      <c r="G61" s="787"/>
      <c r="H61" s="438"/>
      <c r="I61" s="94"/>
      <c r="J61" s="444"/>
      <c r="K61" s="94"/>
      <c r="L61" s="94"/>
      <c r="M61" s="446"/>
      <c r="N61" s="448"/>
      <c r="O61" s="389"/>
      <c r="P61" s="389"/>
      <c r="Q61" s="389"/>
      <c r="R61" s="389"/>
      <c r="S61" s="389"/>
      <c r="T61" s="389"/>
      <c r="U61" s="389"/>
      <c r="V61" s="389"/>
      <c r="W61" s="94"/>
      <c r="X61" s="94"/>
      <c r="Y61" s="482"/>
    </row>
    <row r="62" spans="1:25" s="219" customFormat="1" ht="39.950000000000003" customHeight="1">
      <c r="A62" s="690">
        <v>25</v>
      </c>
      <c r="B62" s="768" t="s">
        <v>518</v>
      </c>
      <c r="C62" s="770" t="s">
        <v>508</v>
      </c>
      <c r="D62" s="802" t="s">
        <v>1480</v>
      </c>
      <c r="E62" s="473">
        <v>1</v>
      </c>
      <c r="F62" s="509" t="s">
        <v>519</v>
      </c>
      <c r="G62" s="779" t="s">
        <v>1524</v>
      </c>
      <c r="H62" s="437"/>
      <c r="I62" s="94"/>
      <c r="J62" s="766">
        <v>206.92</v>
      </c>
      <c r="K62" s="94"/>
      <c r="L62" s="94"/>
      <c r="M62" s="679" t="s">
        <v>206</v>
      </c>
      <c r="N62" s="448">
        <v>1</v>
      </c>
      <c r="O62" s="389"/>
      <c r="P62" s="389"/>
      <c r="Q62" s="527"/>
      <c r="R62" s="389"/>
      <c r="S62" s="389"/>
      <c r="T62" s="389"/>
      <c r="U62" s="389"/>
      <c r="V62" s="389"/>
      <c r="W62" s="94"/>
      <c r="X62" s="611">
        <v>13.06</v>
      </c>
      <c r="Y62" s="482"/>
    </row>
    <row r="63" spans="1:25" s="219" customFormat="1" ht="39.950000000000003" customHeight="1">
      <c r="A63" s="757"/>
      <c r="B63" s="769"/>
      <c r="C63" s="771"/>
      <c r="D63" s="803"/>
      <c r="E63" s="473">
        <v>2</v>
      </c>
      <c r="F63" s="509" t="s">
        <v>520</v>
      </c>
      <c r="G63" s="781"/>
      <c r="H63" s="438"/>
      <c r="I63" s="94"/>
      <c r="J63" s="778"/>
      <c r="K63" s="94"/>
      <c r="L63" s="94"/>
      <c r="M63" s="798"/>
      <c r="N63" s="448"/>
      <c r="O63" s="390"/>
      <c r="P63" s="390">
        <v>1</v>
      </c>
      <c r="Q63" s="389"/>
      <c r="R63" s="389"/>
      <c r="S63" s="389"/>
      <c r="T63" s="389"/>
      <c r="U63" s="389"/>
      <c r="V63" s="389"/>
      <c r="W63" s="94"/>
      <c r="X63" s="613"/>
      <c r="Y63" s="482"/>
    </row>
    <row r="64" spans="1:25" s="219" customFormat="1" ht="39.950000000000003" customHeight="1">
      <c r="A64" s="420">
        <v>26</v>
      </c>
      <c r="B64" s="432" t="s">
        <v>521</v>
      </c>
      <c r="C64" s="466" t="s">
        <v>508</v>
      </c>
      <c r="D64" s="521" t="s">
        <v>508</v>
      </c>
      <c r="E64" s="473">
        <v>1</v>
      </c>
      <c r="F64" s="509" t="s">
        <v>522</v>
      </c>
      <c r="G64" s="533" t="s">
        <v>1830</v>
      </c>
      <c r="H64" s="401"/>
      <c r="I64" s="94"/>
      <c r="J64" s="398">
        <v>102.53</v>
      </c>
      <c r="K64" s="94"/>
      <c r="L64" s="94"/>
      <c r="M64" s="77" t="s">
        <v>206</v>
      </c>
      <c r="N64" s="448"/>
      <c r="O64" s="390"/>
      <c r="P64" s="390"/>
      <c r="Q64" s="390"/>
      <c r="R64" s="390"/>
      <c r="S64" s="390">
        <v>1</v>
      </c>
      <c r="T64" s="389"/>
      <c r="U64" s="389"/>
      <c r="V64" s="389"/>
      <c r="W64" s="94"/>
      <c r="X64" s="423">
        <v>45.46</v>
      </c>
      <c r="Y64" s="482"/>
    </row>
    <row r="65" spans="1:25" s="12" customFormat="1" ht="39.950000000000003" customHeight="1">
      <c r="A65" s="690">
        <v>27</v>
      </c>
      <c r="B65" s="768" t="s">
        <v>523</v>
      </c>
      <c r="C65" s="770" t="s">
        <v>524</v>
      </c>
      <c r="D65" s="799" t="s">
        <v>1479</v>
      </c>
      <c r="E65" s="473">
        <v>1</v>
      </c>
      <c r="F65" s="509" t="s">
        <v>525</v>
      </c>
      <c r="G65" s="779" t="s">
        <v>1517</v>
      </c>
      <c r="H65" s="437"/>
      <c r="I65" s="423"/>
      <c r="J65" s="766">
        <v>417.75</v>
      </c>
      <c r="K65" s="423"/>
      <c r="L65" s="423"/>
      <c r="M65" s="679" t="s">
        <v>206</v>
      </c>
      <c r="N65" s="448">
        <v>1</v>
      </c>
      <c r="O65" s="139"/>
      <c r="P65" s="139"/>
      <c r="Q65" s="139"/>
      <c r="R65" s="139"/>
      <c r="S65" s="139"/>
      <c r="T65" s="139"/>
      <c r="U65" s="139"/>
      <c r="V65" s="139"/>
      <c r="W65" s="423"/>
      <c r="X65" s="423"/>
      <c r="Y65" s="102"/>
    </row>
    <row r="66" spans="1:25" s="12" customFormat="1" ht="39.950000000000003" customHeight="1">
      <c r="A66" s="772"/>
      <c r="B66" s="773"/>
      <c r="C66" s="774"/>
      <c r="D66" s="800"/>
      <c r="E66" s="473">
        <v>2</v>
      </c>
      <c r="F66" s="509" t="s">
        <v>526</v>
      </c>
      <c r="G66" s="780"/>
      <c r="H66" s="443"/>
      <c r="I66" s="423"/>
      <c r="J66" s="767"/>
      <c r="K66" s="423"/>
      <c r="L66" s="423"/>
      <c r="M66" s="797"/>
      <c r="N66" s="448">
        <v>1</v>
      </c>
      <c r="O66" s="139"/>
      <c r="P66" s="139"/>
      <c r="Q66" s="139"/>
      <c r="R66" s="139"/>
      <c r="S66" s="139"/>
      <c r="T66" s="139"/>
      <c r="U66" s="139"/>
      <c r="V66" s="139"/>
      <c r="W66" s="423"/>
      <c r="X66" s="423"/>
      <c r="Y66" s="102"/>
    </row>
    <row r="67" spans="1:25" s="12" customFormat="1" ht="39.950000000000003" customHeight="1">
      <c r="A67" s="772"/>
      <c r="B67" s="773"/>
      <c r="C67" s="774"/>
      <c r="D67" s="800"/>
      <c r="E67" s="473">
        <v>3</v>
      </c>
      <c r="F67" s="509" t="s">
        <v>527</v>
      </c>
      <c r="G67" s="780"/>
      <c r="H67" s="443"/>
      <c r="I67" s="423"/>
      <c r="J67" s="767"/>
      <c r="K67" s="423"/>
      <c r="L67" s="423"/>
      <c r="M67" s="797"/>
      <c r="N67" s="448">
        <v>1</v>
      </c>
      <c r="O67" s="139"/>
      <c r="P67" s="139"/>
      <c r="Q67" s="139"/>
      <c r="R67" s="139"/>
      <c r="S67" s="139"/>
      <c r="T67" s="139"/>
      <c r="U67" s="139"/>
      <c r="V67" s="139"/>
      <c r="W67" s="423"/>
      <c r="X67" s="423"/>
      <c r="Y67" s="102"/>
    </row>
    <row r="68" spans="1:25" s="12" customFormat="1" ht="39.950000000000003" customHeight="1">
      <c r="A68" s="757"/>
      <c r="B68" s="769"/>
      <c r="C68" s="771"/>
      <c r="D68" s="801"/>
      <c r="E68" s="473">
        <v>4</v>
      </c>
      <c r="F68" s="509" t="s">
        <v>528</v>
      </c>
      <c r="G68" s="781"/>
      <c r="H68" s="438"/>
      <c r="I68" s="423"/>
      <c r="J68" s="778"/>
      <c r="K68" s="423"/>
      <c r="L68" s="423"/>
      <c r="M68" s="798"/>
      <c r="N68" s="448">
        <v>1</v>
      </c>
      <c r="O68" s="139"/>
      <c r="P68" s="139"/>
      <c r="Q68" s="139"/>
      <c r="R68" s="139"/>
      <c r="S68" s="139"/>
      <c r="T68" s="139"/>
      <c r="U68" s="139"/>
      <c r="V68" s="139"/>
      <c r="W68" s="423"/>
      <c r="X68" s="423"/>
      <c r="Y68" s="102"/>
    </row>
    <row r="69" spans="1:25" s="219" customFormat="1" ht="39.950000000000003" customHeight="1">
      <c r="A69" s="690">
        <v>28</v>
      </c>
      <c r="B69" s="768" t="s">
        <v>529</v>
      </c>
      <c r="C69" s="770" t="s">
        <v>524</v>
      </c>
      <c r="D69" s="799" t="s">
        <v>1478</v>
      </c>
      <c r="E69" s="473">
        <v>1</v>
      </c>
      <c r="F69" s="509" t="s">
        <v>530</v>
      </c>
      <c r="G69" s="779" t="s">
        <v>1525</v>
      </c>
      <c r="H69" s="437"/>
      <c r="I69" s="94"/>
      <c r="J69" s="766">
        <v>317.07</v>
      </c>
      <c r="K69" s="94"/>
      <c r="L69" s="94"/>
      <c r="M69" s="679" t="s">
        <v>206</v>
      </c>
      <c r="N69" s="448">
        <v>1</v>
      </c>
      <c r="O69" s="389"/>
      <c r="P69" s="389"/>
      <c r="Q69" s="389"/>
      <c r="R69" s="389"/>
      <c r="S69" s="389"/>
      <c r="T69" s="389"/>
      <c r="U69" s="389"/>
      <c r="V69" s="389"/>
      <c r="W69" s="94"/>
      <c r="X69" s="611">
        <v>36.19</v>
      </c>
      <c r="Y69" s="482"/>
    </row>
    <row r="70" spans="1:25" s="219" customFormat="1" ht="39.950000000000003" customHeight="1">
      <c r="A70" s="772"/>
      <c r="B70" s="773"/>
      <c r="C70" s="774"/>
      <c r="D70" s="800"/>
      <c r="E70" s="473">
        <v>2</v>
      </c>
      <c r="F70" s="509" t="s">
        <v>531</v>
      </c>
      <c r="G70" s="780"/>
      <c r="H70" s="443"/>
      <c r="I70" s="94"/>
      <c r="J70" s="767"/>
      <c r="K70" s="94"/>
      <c r="L70" s="94"/>
      <c r="M70" s="797"/>
      <c r="N70" s="448"/>
      <c r="O70" s="390"/>
      <c r="P70" s="390">
        <v>1</v>
      </c>
      <c r="Q70" s="389"/>
      <c r="R70" s="389"/>
      <c r="S70" s="389"/>
      <c r="T70" s="389"/>
      <c r="U70" s="389"/>
      <c r="V70" s="389"/>
      <c r="W70" s="94"/>
      <c r="X70" s="612"/>
      <c r="Y70" s="482"/>
    </row>
    <row r="71" spans="1:25" s="219" customFormat="1" ht="39.950000000000003" customHeight="1">
      <c r="A71" s="757"/>
      <c r="B71" s="769"/>
      <c r="C71" s="771"/>
      <c r="D71" s="801"/>
      <c r="E71" s="473">
        <v>3</v>
      </c>
      <c r="F71" s="509" t="s">
        <v>532</v>
      </c>
      <c r="G71" s="781"/>
      <c r="H71" s="438"/>
      <c r="I71" s="94"/>
      <c r="J71" s="778"/>
      <c r="K71" s="94"/>
      <c r="L71" s="94"/>
      <c r="M71" s="798"/>
      <c r="N71" s="448"/>
      <c r="O71" s="390"/>
      <c r="P71" s="390">
        <v>1</v>
      </c>
      <c r="Q71" s="389"/>
      <c r="R71" s="389"/>
      <c r="S71" s="389"/>
      <c r="T71" s="389"/>
      <c r="U71" s="389"/>
      <c r="V71" s="389"/>
      <c r="W71" s="94"/>
      <c r="X71" s="613"/>
      <c r="Y71" s="482"/>
    </row>
    <row r="72" spans="1:25" s="219" customFormat="1" ht="39.950000000000003" customHeight="1">
      <c r="A72" s="690">
        <v>29</v>
      </c>
      <c r="B72" s="768" t="s">
        <v>533</v>
      </c>
      <c r="C72" s="770" t="s">
        <v>524</v>
      </c>
      <c r="D72" s="799" t="s">
        <v>1477</v>
      </c>
      <c r="E72" s="473">
        <v>1</v>
      </c>
      <c r="F72" s="509" t="s">
        <v>534</v>
      </c>
      <c r="G72" s="785" t="s">
        <v>1518</v>
      </c>
      <c r="H72" s="437"/>
      <c r="I72" s="94"/>
      <c r="J72" s="766">
        <v>208.66</v>
      </c>
      <c r="K72" s="94"/>
      <c r="L72" s="94"/>
      <c r="M72" s="417" t="s">
        <v>206</v>
      </c>
      <c r="N72" s="448">
        <v>1</v>
      </c>
      <c r="O72" s="389"/>
      <c r="P72" s="389"/>
      <c r="Q72" s="389"/>
      <c r="R72" s="389"/>
      <c r="S72" s="389"/>
      <c r="T72" s="389"/>
      <c r="U72" s="389"/>
      <c r="V72" s="389"/>
      <c r="W72" s="94"/>
      <c r="X72" s="94"/>
      <c r="Y72" s="482"/>
    </row>
    <row r="73" spans="1:25" s="219" customFormat="1" ht="39.950000000000003" customHeight="1">
      <c r="A73" s="757"/>
      <c r="B73" s="769"/>
      <c r="C73" s="771"/>
      <c r="D73" s="801"/>
      <c r="E73" s="473">
        <v>2</v>
      </c>
      <c r="F73" s="509" t="s">
        <v>535</v>
      </c>
      <c r="G73" s="787"/>
      <c r="H73" s="438"/>
      <c r="I73" s="94"/>
      <c r="J73" s="778"/>
      <c r="K73" s="94"/>
      <c r="L73" s="94"/>
      <c r="M73" s="446"/>
      <c r="N73" s="448">
        <v>1</v>
      </c>
      <c r="O73" s="389"/>
      <c r="P73" s="389"/>
      <c r="Q73" s="389"/>
      <c r="R73" s="389"/>
      <c r="S73" s="389"/>
      <c r="T73" s="389"/>
      <c r="U73" s="389"/>
      <c r="V73" s="389"/>
      <c r="W73" s="94"/>
      <c r="X73" s="94"/>
      <c r="Y73" s="482"/>
    </row>
    <row r="74" spans="1:25" s="219" customFormat="1" ht="39.950000000000003" customHeight="1">
      <c r="A74" s="690">
        <v>30</v>
      </c>
      <c r="B74" s="768" t="s">
        <v>536</v>
      </c>
      <c r="C74" s="770" t="s">
        <v>524</v>
      </c>
      <c r="D74" s="799" t="s">
        <v>1476</v>
      </c>
      <c r="E74" s="473">
        <v>1</v>
      </c>
      <c r="F74" s="509" t="s">
        <v>537</v>
      </c>
      <c r="G74" s="779" t="s">
        <v>1446</v>
      </c>
      <c r="H74" s="437"/>
      <c r="I74" s="94"/>
      <c r="J74" s="766">
        <v>208.47</v>
      </c>
      <c r="K74" s="94"/>
      <c r="L74" s="94"/>
      <c r="M74" s="417" t="s">
        <v>206</v>
      </c>
      <c r="N74" s="448"/>
      <c r="O74" s="390"/>
      <c r="P74" s="390"/>
      <c r="Q74" s="390"/>
      <c r="R74" s="390"/>
      <c r="S74" s="390">
        <v>1</v>
      </c>
      <c r="T74" s="389"/>
      <c r="U74" s="389"/>
      <c r="V74" s="389"/>
      <c r="W74" s="94"/>
      <c r="X74" s="611">
        <v>55.64</v>
      </c>
      <c r="Y74" s="482"/>
    </row>
    <row r="75" spans="1:25" s="219" customFormat="1" ht="39.950000000000003" customHeight="1">
      <c r="A75" s="757"/>
      <c r="B75" s="769"/>
      <c r="C75" s="771"/>
      <c r="D75" s="801"/>
      <c r="E75" s="473">
        <v>2</v>
      </c>
      <c r="F75" s="509" t="s">
        <v>538</v>
      </c>
      <c r="G75" s="781"/>
      <c r="H75" s="438"/>
      <c r="I75" s="94"/>
      <c r="J75" s="778"/>
      <c r="K75" s="94"/>
      <c r="L75" s="94"/>
      <c r="M75" s="446"/>
      <c r="N75" s="448"/>
      <c r="O75" s="390"/>
      <c r="P75" s="390"/>
      <c r="Q75" s="390"/>
      <c r="R75" s="390"/>
      <c r="S75" s="390">
        <v>1</v>
      </c>
      <c r="T75" s="389"/>
      <c r="U75" s="389"/>
      <c r="V75" s="389"/>
      <c r="W75" s="94"/>
      <c r="X75" s="613"/>
      <c r="Y75" s="482"/>
    </row>
    <row r="76" spans="1:25" s="219" customFormat="1" ht="39.950000000000003" customHeight="1">
      <c r="A76" s="690">
        <v>31</v>
      </c>
      <c r="B76" s="768" t="s">
        <v>539</v>
      </c>
      <c r="C76" s="770" t="s">
        <v>524</v>
      </c>
      <c r="D76" s="799" t="s">
        <v>1475</v>
      </c>
      <c r="E76" s="473">
        <v>1</v>
      </c>
      <c r="F76" s="509" t="s">
        <v>540</v>
      </c>
      <c r="G76" s="779" t="s">
        <v>1517</v>
      </c>
      <c r="H76" s="437"/>
      <c r="I76" s="94"/>
      <c r="J76" s="766">
        <v>873.92</v>
      </c>
      <c r="K76" s="94"/>
      <c r="L76" s="94"/>
      <c r="M76" s="417" t="s">
        <v>206</v>
      </c>
      <c r="N76" s="448">
        <v>1</v>
      </c>
      <c r="O76" s="389"/>
      <c r="P76" s="389"/>
      <c r="Q76" s="389"/>
      <c r="R76" s="389"/>
      <c r="S76" s="389"/>
      <c r="T76" s="389"/>
      <c r="U76" s="389"/>
      <c r="V76" s="389"/>
      <c r="W76" s="94"/>
      <c r="X76" s="94"/>
      <c r="Y76" s="482"/>
    </row>
    <row r="77" spans="1:25" s="219" customFormat="1" ht="39.950000000000003" customHeight="1">
      <c r="A77" s="772"/>
      <c r="B77" s="773"/>
      <c r="C77" s="774"/>
      <c r="D77" s="800"/>
      <c r="E77" s="473">
        <v>2</v>
      </c>
      <c r="F77" s="509" t="s">
        <v>541</v>
      </c>
      <c r="G77" s="780"/>
      <c r="H77" s="443"/>
      <c r="I77" s="94"/>
      <c r="J77" s="767"/>
      <c r="K77" s="94"/>
      <c r="L77" s="94"/>
      <c r="M77" s="445"/>
      <c r="N77" s="448">
        <v>1</v>
      </c>
      <c r="O77" s="389"/>
      <c r="P77" s="389"/>
      <c r="Q77" s="389"/>
      <c r="R77" s="389"/>
      <c r="S77" s="389"/>
      <c r="T77" s="389"/>
      <c r="U77" s="389"/>
      <c r="V77" s="389"/>
      <c r="W77" s="94"/>
      <c r="X77" s="94"/>
      <c r="Y77" s="482"/>
    </row>
    <row r="78" spans="1:25" s="219" customFormat="1" ht="39.950000000000003" customHeight="1">
      <c r="A78" s="772"/>
      <c r="B78" s="773"/>
      <c r="C78" s="774"/>
      <c r="D78" s="800"/>
      <c r="E78" s="473">
        <v>3</v>
      </c>
      <c r="F78" s="509" t="s">
        <v>542</v>
      </c>
      <c r="G78" s="780"/>
      <c r="H78" s="443"/>
      <c r="I78" s="94"/>
      <c r="J78" s="767"/>
      <c r="K78" s="94"/>
      <c r="L78" s="94"/>
      <c r="M78" s="445"/>
      <c r="N78" s="448">
        <v>1</v>
      </c>
      <c r="O78" s="389"/>
      <c r="P78" s="389"/>
      <c r="Q78" s="389"/>
      <c r="R78" s="389"/>
      <c r="S78" s="389"/>
      <c r="T78" s="389"/>
      <c r="U78" s="389"/>
      <c r="V78" s="389"/>
      <c r="W78" s="94"/>
      <c r="X78" s="94"/>
      <c r="Y78" s="482"/>
    </row>
    <row r="79" spans="1:25" s="219" customFormat="1" ht="39.950000000000003" customHeight="1">
      <c r="A79" s="772"/>
      <c r="B79" s="773"/>
      <c r="C79" s="774"/>
      <c r="D79" s="800"/>
      <c r="E79" s="473">
        <v>4</v>
      </c>
      <c r="F79" s="509" t="s">
        <v>543</v>
      </c>
      <c r="G79" s="780"/>
      <c r="H79" s="443"/>
      <c r="I79" s="94"/>
      <c r="J79" s="767"/>
      <c r="K79" s="94"/>
      <c r="L79" s="94"/>
      <c r="M79" s="445"/>
      <c r="N79" s="448"/>
      <c r="O79" s="390"/>
      <c r="P79" s="390">
        <v>1</v>
      </c>
      <c r="Q79" s="389"/>
      <c r="R79" s="389"/>
      <c r="S79" s="389"/>
      <c r="T79" s="389"/>
      <c r="U79" s="389"/>
      <c r="V79" s="389"/>
      <c r="W79" s="94"/>
      <c r="X79" s="94"/>
      <c r="Y79" s="482"/>
    </row>
    <row r="80" spans="1:25" s="219" customFormat="1" ht="39.950000000000003" customHeight="1">
      <c r="A80" s="772"/>
      <c r="B80" s="773"/>
      <c r="C80" s="774"/>
      <c r="D80" s="800"/>
      <c r="E80" s="473">
        <v>5</v>
      </c>
      <c r="F80" s="509" t="s">
        <v>544</v>
      </c>
      <c r="G80" s="780"/>
      <c r="H80" s="443"/>
      <c r="I80" s="94"/>
      <c r="J80" s="767"/>
      <c r="K80" s="94"/>
      <c r="L80" s="94"/>
      <c r="M80" s="445"/>
      <c r="N80" s="448"/>
      <c r="O80" s="390">
        <v>1</v>
      </c>
      <c r="P80" s="389"/>
      <c r="Q80" s="389"/>
      <c r="R80" s="389"/>
      <c r="S80" s="389"/>
      <c r="T80" s="389"/>
      <c r="U80" s="389"/>
      <c r="V80" s="389"/>
      <c r="W80" s="94"/>
      <c r="X80" s="94"/>
      <c r="Y80" s="482"/>
    </row>
    <row r="81" spans="1:25" s="219" customFormat="1" ht="39.950000000000003" customHeight="1">
      <c r="A81" s="772"/>
      <c r="B81" s="773"/>
      <c r="C81" s="774"/>
      <c r="D81" s="800"/>
      <c r="E81" s="473">
        <v>6</v>
      </c>
      <c r="F81" s="509" t="s">
        <v>545</v>
      </c>
      <c r="G81" s="780"/>
      <c r="H81" s="443"/>
      <c r="I81" s="94"/>
      <c r="J81" s="767"/>
      <c r="K81" s="94"/>
      <c r="L81" s="94"/>
      <c r="M81" s="445"/>
      <c r="N81" s="448">
        <v>1</v>
      </c>
      <c r="O81" s="389"/>
      <c r="P81" s="389"/>
      <c r="Q81" s="389"/>
      <c r="R81" s="389"/>
      <c r="S81" s="389"/>
      <c r="T81" s="389"/>
      <c r="U81" s="389"/>
      <c r="V81" s="389"/>
      <c r="W81" s="94"/>
      <c r="X81" s="94"/>
      <c r="Y81" s="482"/>
    </row>
    <row r="82" spans="1:25" s="219" customFormat="1" ht="39.950000000000003" customHeight="1">
      <c r="A82" s="772"/>
      <c r="B82" s="773"/>
      <c r="C82" s="774"/>
      <c r="D82" s="800"/>
      <c r="E82" s="473">
        <v>7</v>
      </c>
      <c r="F82" s="509" t="s">
        <v>546</v>
      </c>
      <c r="G82" s="780"/>
      <c r="H82" s="443"/>
      <c r="I82" s="94"/>
      <c r="J82" s="767"/>
      <c r="K82" s="94"/>
      <c r="L82" s="94"/>
      <c r="M82" s="445"/>
      <c r="N82" s="448">
        <v>1</v>
      </c>
      <c r="O82" s="389"/>
      <c r="P82" s="389"/>
      <c r="Q82" s="389"/>
      <c r="R82" s="389"/>
      <c r="S82" s="389"/>
      <c r="T82" s="389"/>
      <c r="U82" s="389"/>
      <c r="V82" s="389"/>
      <c r="W82" s="94"/>
      <c r="X82" s="94"/>
      <c r="Y82" s="482"/>
    </row>
    <row r="83" spans="1:25" s="219" customFormat="1" ht="39.950000000000003" customHeight="1">
      <c r="A83" s="757"/>
      <c r="B83" s="769"/>
      <c r="C83" s="771"/>
      <c r="D83" s="801"/>
      <c r="E83" s="473">
        <v>8</v>
      </c>
      <c r="F83" s="509" t="s">
        <v>547</v>
      </c>
      <c r="G83" s="781"/>
      <c r="H83" s="438"/>
      <c r="I83" s="94"/>
      <c r="J83" s="778"/>
      <c r="K83" s="94"/>
      <c r="L83" s="94"/>
      <c r="M83" s="446"/>
      <c r="N83" s="448"/>
      <c r="O83" s="390">
        <v>1</v>
      </c>
      <c r="P83" s="389"/>
      <c r="Q83" s="389"/>
      <c r="R83" s="389"/>
      <c r="S83" s="389"/>
      <c r="T83" s="389"/>
      <c r="U83" s="389"/>
      <c r="V83" s="389"/>
      <c r="W83" s="94"/>
      <c r="X83" s="94"/>
      <c r="Y83" s="482"/>
    </row>
    <row r="84" spans="1:25" s="219" customFormat="1" ht="39.950000000000003" customHeight="1">
      <c r="A84" s="420">
        <v>32</v>
      </c>
      <c r="B84" s="432" t="s">
        <v>548</v>
      </c>
      <c r="C84" s="466" t="s">
        <v>524</v>
      </c>
      <c r="D84" s="522" t="s">
        <v>524</v>
      </c>
      <c r="E84" s="473">
        <v>1</v>
      </c>
      <c r="F84" s="509" t="s">
        <v>509</v>
      </c>
      <c r="G84" s="531" t="s">
        <v>1519</v>
      </c>
      <c r="H84" s="401"/>
      <c r="I84" s="94"/>
      <c r="J84" s="398">
        <v>103.51</v>
      </c>
      <c r="K84" s="94"/>
      <c r="L84" s="94"/>
      <c r="M84" s="77" t="s">
        <v>206</v>
      </c>
      <c r="N84" s="448"/>
      <c r="O84" s="390"/>
      <c r="P84" s="390">
        <v>1</v>
      </c>
      <c r="Q84" s="389"/>
      <c r="R84" s="389"/>
      <c r="S84" s="389"/>
      <c r="T84" s="389"/>
      <c r="U84" s="389"/>
      <c r="V84" s="389"/>
      <c r="W84" s="94"/>
      <c r="X84" s="423">
        <v>18.68</v>
      </c>
      <c r="Y84" s="482"/>
    </row>
    <row r="85" spans="1:25" s="219" customFormat="1" ht="39.950000000000003" customHeight="1">
      <c r="A85" s="420">
        <v>33</v>
      </c>
      <c r="B85" s="432" t="s">
        <v>549</v>
      </c>
      <c r="C85" s="466" t="s">
        <v>524</v>
      </c>
      <c r="D85" s="522" t="s">
        <v>1474</v>
      </c>
      <c r="E85" s="473">
        <v>1</v>
      </c>
      <c r="F85" s="509" t="s">
        <v>550</v>
      </c>
      <c r="G85" s="534" t="s">
        <v>1891</v>
      </c>
      <c r="H85" s="401"/>
      <c r="I85" s="94"/>
      <c r="J85" s="398">
        <v>104.9</v>
      </c>
      <c r="K85" s="94"/>
      <c r="L85" s="94"/>
      <c r="M85" s="77" t="s">
        <v>206</v>
      </c>
      <c r="N85" s="448">
        <v>1</v>
      </c>
      <c r="O85" s="389"/>
      <c r="P85" s="389"/>
      <c r="Q85" s="389"/>
      <c r="R85" s="389"/>
      <c r="S85" s="389"/>
      <c r="T85" s="389"/>
      <c r="U85" s="389"/>
      <c r="V85" s="389"/>
      <c r="W85" s="94"/>
      <c r="X85" s="94"/>
      <c r="Y85" s="482"/>
    </row>
    <row r="86" spans="1:25" s="12" customFormat="1" ht="39.950000000000003" customHeight="1">
      <c r="A86" s="690">
        <v>34</v>
      </c>
      <c r="B86" s="768" t="s">
        <v>551</v>
      </c>
      <c r="C86" s="770" t="s">
        <v>552</v>
      </c>
      <c r="D86" s="775" t="s">
        <v>1473</v>
      </c>
      <c r="E86" s="473">
        <v>1</v>
      </c>
      <c r="F86" s="509" t="s">
        <v>553</v>
      </c>
      <c r="G86" s="785" t="s">
        <v>1774</v>
      </c>
      <c r="H86" s="437"/>
      <c r="I86" s="423"/>
      <c r="J86" s="766">
        <v>435.3</v>
      </c>
      <c r="K86" s="423"/>
      <c r="L86" s="423"/>
      <c r="M86" s="679" t="s">
        <v>206</v>
      </c>
      <c r="N86" s="448"/>
      <c r="O86" s="139"/>
      <c r="P86" s="139"/>
      <c r="Q86" s="139"/>
      <c r="R86" s="139"/>
      <c r="S86" s="139"/>
      <c r="T86" s="139"/>
      <c r="U86" s="139"/>
      <c r="V86" s="139"/>
      <c r="W86" s="423"/>
      <c r="X86" s="423"/>
      <c r="Y86" s="102"/>
    </row>
    <row r="87" spans="1:25" s="12" customFormat="1" ht="39.950000000000003" customHeight="1">
      <c r="A87" s="772"/>
      <c r="B87" s="773"/>
      <c r="C87" s="774"/>
      <c r="D87" s="776"/>
      <c r="E87" s="473">
        <v>2</v>
      </c>
      <c r="F87" s="509" t="s">
        <v>554</v>
      </c>
      <c r="G87" s="786"/>
      <c r="H87" s="443"/>
      <c r="I87" s="423"/>
      <c r="J87" s="767"/>
      <c r="K87" s="423"/>
      <c r="L87" s="423"/>
      <c r="M87" s="797"/>
      <c r="N87" s="448"/>
      <c r="O87" s="139"/>
      <c r="P87" s="139"/>
      <c r="Q87" s="139"/>
      <c r="R87" s="139"/>
      <c r="S87" s="139"/>
      <c r="T87" s="139"/>
      <c r="U87" s="139"/>
      <c r="V87" s="139"/>
      <c r="W87" s="423"/>
      <c r="X87" s="423"/>
      <c r="Y87" s="102"/>
    </row>
    <row r="88" spans="1:25" s="12" customFormat="1" ht="39.950000000000003" customHeight="1">
      <c r="A88" s="772"/>
      <c r="B88" s="773"/>
      <c r="C88" s="774"/>
      <c r="D88" s="776"/>
      <c r="E88" s="473">
        <v>3</v>
      </c>
      <c r="F88" s="509" t="s">
        <v>555</v>
      </c>
      <c r="G88" s="786"/>
      <c r="H88" s="443"/>
      <c r="I88" s="423"/>
      <c r="J88" s="767"/>
      <c r="K88" s="423"/>
      <c r="L88" s="423"/>
      <c r="M88" s="797"/>
      <c r="N88" s="448"/>
      <c r="O88" s="139"/>
      <c r="P88" s="139"/>
      <c r="Q88" s="139"/>
      <c r="R88" s="139"/>
      <c r="S88" s="139"/>
      <c r="T88" s="139"/>
      <c r="U88" s="139"/>
      <c r="V88" s="139"/>
      <c r="W88" s="423"/>
      <c r="X88" s="423"/>
      <c r="Y88" s="102"/>
    </row>
    <row r="89" spans="1:25" s="12" customFormat="1" ht="39.950000000000003" customHeight="1">
      <c r="A89" s="757"/>
      <c r="B89" s="769"/>
      <c r="C89" s="771"/>
      <c r="D89" s="777"/>
      <c r="E89" s="473">
        <v>4</v>
      </c>
      <c r="F89" s="509" t="s">
        <v>556</v>
      </c>
      <c r="G89" s="787"/>
      <c r="H89" s="438"/>
      <c r="I89" s="423"/>
      <c r="J89" s="778"/>
      <c r="K89" s="423"/>
      <c r="L89" s="423"/>
      <c r="M89" s="798"/>
      <c r="N89" s="448"/>
      <c r="O89" s="139"/>
      <c r="P89" s="139"/>
      <c r="Q89" s="139"/>
      <c r="R89" s="139"/>
      <c r="S89" s="139"/>
      <c r="T89" s="139"/>
      <c r="U89" s="139"/>
      <c r="V89" s="139"/>
      <c r="W89" s="423"/>
      <c r="X89" s="423"/>
      <c r="Y89" s="102"/>
    </row>
    <row r="90" spans="1:25" s="219" customFormat="1" ht="39.950000000000003" customHeight="1">
      <c r="A90" s="420">
        <v>35</v>
      </c>
      <c r="B90" s="432" t="s">
        <v>557</v>
      </c>
      <c r="C90" s="466" t="s">
        <v>552</v>
      </c>
      <c r="D90" s="520" t="s">
        <v>1472</v>
      </c>
      <c r="E90" s="473">
        <v>1</v>
      </c>
      <c r="F90" s="509" t="s">
        <v>558</v>
      </c>
      <c r="G90" s="531" t="s">
        <v>1520</v>
      </c>
      <c r="H90" s="401"/>
      <c r="I90" s="94"/>
      <c r="J90" s="398">
        <v>106.17</v>
      </c>
      <c r="K90" s="94"/>
      <c r="L90" s="94"/>
      <c r="M90" s="77" t="s">
        <v>206</v>
      </c>
      <c r="N90" s="448"/>
      <c r="O90" s="390"/>
      <c r="P90" s="390"/>
      <c r="Q90" s="390"/>
      <c r="R90" s="390"/>
      <c r="S90" s="390">
        <v>1</v>
      </c>
      <c r="T90" s="389"/>
      <c r="U90" s="389"/>
      <c r="V90" s="389"/>
      <c r="W90" s="94"/>
      <c r="X90" s="423">
        <v>35.229999999999997</v>
      </c>
      <c r="Y90" s="482"/>
    </row>
    <row r="91" spans="1:25" s="219" customFormat="1" ht="39.950000000000003" customHeight="1">
      <c r="A91" s="421">
        <v>36</v>
      </c>
      <c r="B91" s="435" t="s">
        <v>559</v>
      </c>
      <c r="C91" s="511" t="s">
        <v>552</v>
      </c>
      <c r="D91" s="520" t="s">
        <v>1471</v>
      </c>
      <c r="E91" s="453">
        <v>1</v>
      </c>
      <c r="F91" s="523" t="s">
        <v>560</v>
      </c>
      <c r="G91" s="531" t="s">
        <v>1521</v>
      </c>
      <c r="H91" s="437"/>
      <c r="I91" s="94"/>
      <c r="J91" s="439">
        <v>106.85</v>
      </c>
      <c r="K91" s="451"/>
      <c r="L91" s="451"/>
      <c r="M91" s="49" t="s">
        <v>206</v>
      </c>
      <c r="N91" s="528"/>
      <c r="O91" s="529"/>
      <c r="P91" s="529">
        <v>1</v>
      </c>
      <c r="Q91" s="458"/>
      <c r="R91" s="458"/>
      <c r="S91" s="458"/>
      <c r="T91" s="458"/>
      <c r="U91" s="458"/>
      <c r="V91" s="458"/>
      <c r="W91" s="451"/>
      <c r="X91" s="396">
        <v>15.16</v>
      </c>
      <c r="Y91" s="483"/>
    </row>
    <row r="92" spans="1:25" s="219" customFormat="1" ht="39.950000000000003" customHeight="1">
      <c r="A92" s="161">
        <v>37</v>
      </c>
      <c r="B92" s="449" t="s">
        <v>2053</v>
      </c>
      <c r="C92" s="467" t="s">
        <v>552</v>
      </c>
      <c r="D92" s="467" t="s">
        <v>1472</v>
      </c>
      <c r="E92" s="413">
        <v>1</v>
      </c>
      <c r="F92" s="467" t="s">
        <v>2054</v>
      </c>
      <c r="G92" s="533" t="s">
        <v>1774</v>
      </c>
      <c r="J92" s="423">
        <v>106.17</v>
      </c>
      <c r="K92" s="94"/>
      <c r="L92" s="94"/>
      <c r="M92" s="50"/>
      <c r="N92" s="448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482"/>
    </row>
    <row r="93" spans="1:25" s="219" customFormat="1" ht="39.950000000000003" customHeight="1">
      <c r="A93" s="700">
        <v>38</v>
      </c>
      <c r="B93" s="808" t="s">
        <v>2055</v>
      </c>
      <c r="C93" s="811" t="s">
        <v>552</v>
      </c>
      <c r="D93" s="811" t="s">
        <v>2056</v>
      </c>
      <c r="E93" s="413">
        <v>1</v>
      </c>
      <c r="F93" s="467" t="s">
        <v>2057</v>
      </c>
      <c r="G93" s="814" t="s">
        <v>1774</v>
      </c>
      <c r="J93" s="611">
        <v>319.7</v>
      </c>
      <c r="K93" s="94"/>
      <c r="L93" s="94"/>
      <c r="M93" s="50"/>
      <c r="N93" s="448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482"/>
    </row>
    <row r="94" spans="1:25" s="219" customFormat="1" ht="39.950000000000003" customHeight="1">
      <c r="A94" s="818"/>
      <c r="B94" s="809"/>
      <c r="C94" s="812"/>
      <c r="D94" s="812"/>
      <c r="E94" s="413">
        <v>2</v>
      </c>
      <c r="F94" s="467" t="s">
        <v>2058</v>
      </c>
      <c r="G94" s="814"/>
      <c r="J94" s="612"/>
      <c r="K94" s="94"/>
      <c r="L94" s="94"/>
      <c r="M94" s="50"/>
      <c r="N94" s="448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482"/>
    </row>
    <row r="95" spans="1:25" s="219" customFormat="1" ht="39.950000000000003" customHeight="1">
      <c r="A95" s="701"/>
      <c r="B95" s="810"/>
      <c r="C95" s="813"/>
      <c r="D95" s="813"/>
      <c r="E95" s="413">
        <v>3</v>
      </c>
      <c r="F95" s="467" t="s">
        <v>2059</v>
      </c>
      <c r="G95" s="814"/>
      <c r="J95" s="613"/>
      <c r="K95" s="94"/>
      <c r="L95" s="94"/>
      <c r="M95" s="50"/>
      <c r="N95" s="448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482"/>
    </row>
    <row r="96" spans="1:25" s="219" customFormat="1" ht="39.950000000000003" customHeight="1">
      <c r="A96" s="700">
        <v>39</v>
      </c>
      <c r="B96" s="808" t="s">
        <v>2060</v>
      </c>
      <c r="C96" s="811" t="s">
        <v>552</v>
      </c>
      <c r="D96" s="815" t="s">
        <v>2061</v>
      </c>
      <c r="E96" s="413">
        <v>1</v>
      </c>
      <c r="F96" s="467" t="s">
        <v>2062</v>
      </c>
      <c r="G96" s="814" t="s">
        <v>1774</v>
      </c>
      <c r="J96" s="611">
        <v>530.85</v>
      </c>
      <c r="K96" s="94"/>
      <c r="L96" s="94"/>
      <c r="M96" s="50"/>
      <c r="N96" s="448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482"/>
    </row>
    <row r="97" spans="1:25" s="219" customFormat="1" ht="39.950000000000003" customHeight="1">
      <c r="A97" s="818"/>
      <c r="B97" s="809"/>
      <c r="C97" s="812"/>
      <c r="D97" s="815"/>
      <c r="E97" s="413">
        <v>2</v>
      </c>
      <c r="F97" s="467" t="s">
        <v>2063</v>
      </c>
      <c r="G97" s="814"/>
      <c r="J97" s="612"/>
      <c r="K97" s="94"/>
      <c r="L97" s="94"/>
      <c r="M97" s="50"/>
      <c r="N97" s="448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482"/>
    </row>
    <row r="98" spans="1:25" s="219" customFormat="1" ht="39.950000000000003" customHeight="1">
      <c r="A98" s="818"/>
      <c r="B98" s="809"/>
      <c r="C98" s="812"/>
      <c r="D98" s="815"/>
      <c r="E98" s="413">
        <v>3</v>
      </c>
      <c r="F98" s="467" t="s">
        <v>2064</v>
      </c>
      <c r="G98" s="814"/>
      <c r="J98" s="612"/>
      <c r="K98" s="94"/>
      <c r="L98" s="94"/>
      <c r="M98" s="50"/>
      <c r="N98" s="448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482"/>
    </row>
    <row r="99" spans="1:25" s="219" customFormat="1" ht="39.950000000000003" customHeight="1">
      <c r="A99" s="818"/>
      <c r="B99" s="809"/>
      <c r="C99" s="812"/>
      <c r="D99" s="815"/>
      <c r="E99" s="413">
        <v>4</v>
      </c>
      <c r="F99" s="467" t="s">
        <v>2065</v>
      </c>
      <c r="G99" s="814"/>
      <c r="J99" s="612"/>
      <c r="K99" s="94"/>
      <c r="L99" s="94"/>
      <c r="M99" s="50"/>
      <c r="N99" s="448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482"/>
    </row>
    <row r="100" spans="1:25" s="219" customFormat="1" ht="39.950000000000003" customHeight="1">
      <c r="A100" s="701"/>
      <c r="B100" s="810"/>
      <c r="C100" s="813"/>
      <c r="D100" s="815"/>
      <c r="E100" s="413">
        <v>5</v>
      </c>
      <c r="F100" s="467" t="s">
        <v>2066</v>
      </c>
      <c r="G100" s="814"/>
      <c r="J100" s="613"/>
      <c r="K100" s="94"/>
      <c r="L100" s="94"/>
      <c r="M100" s="50"/>
      <c r="N100" s="448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482"/>
    </row>
    <row r="101" spans="1:25" s="219" customFormat="1" ht="39.950000000000003" customHeight="1">
      <c r="A101" s="161">
        <v>40</v>
      </c>
      <c r="B101" s="433" t="s">
        <v>2067</v>
      </c>
      <c r="C101" s="467" t="s">
        <v>552</v>
      </c>
      <c r="D101" s="467" t="s">
        <v>1471</v>
      </c>
      <c r="E101" s="413">
        <v>1</v>
      </c>
      <c r="F101" s="467" t="s">
        <v>2068</v>
      </c>
      <c r="G101" s="533" t="s">
        <v>1774</v>
      </c>
      <c r="J101" s="423">
        <v>106.85</v>
      </c>
      <c r="K101" s="94"/>
      <c r="L101" s="94"/>
      <c r="M101" s="50"/>
      <c r="N101" s="448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482"/>
    </row>
    <row r="102" spans="1:25" s="219" customFormat="1" ht="39.950000000000003" customHeight="1">
      <c r="A102" s="161">
        <v>41</v>
      </c>
      <c r="B102" s="449" t="s">
        <v>2069</v>
      </c>
      <c r="C102" s="524" t="s">
        <v>552</v>
      </c>
      <c r="D102" s="467" t="s">
        <v>552</v>
      </c>
      <c r="E102" s="413">
        <v>1</v>
      </c>
      <c r="F102" s="467" t="s">
        <v>2070</v>
      </c>
      <c r="G102" s="533" t="s">
        <v>1774</v>
      </c>
      <c r="J102" s="423">
        <v>108.82</v>
      </c>
      <c r="K102" s="94"/>
      <c r="L102" s="94"/>
      <c r="M102" s="50"/>
      <c r="N102" s="448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482"/>
    </row>
    <row r="103" spans="1:25" s="219" customFormat="1" ht="39.950000000000003" customHeight="1">
      <c r="A103" s="161">
        <v>42</v>
      </c>
      <c r="B103" s="449" t="s">
        <v>2071</v>
      </c>
      <c r="C103" s="467" t="s">
        <v>469</v>
      </c>
      <c r="D103" s="467" t="s">
        <v>2072</v>
      </c>
      <c r="E103" s="413">
        <v>1</v>
      </c>
      <c r="F103" s="525" t="s">
        <v>2073</v>
      </c>
      <c r="G103" s="536" t="s">
        <v>2074</v>
      </c>
      <c r="J103" s="423">
        <v>104.74</v>
      </c>
      <c r="K103" s="94"/>
      <c r="L103" s="94"/>
      <c r="M103" s="50"/>
      <c r="N103" s="448">
        <v>1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482"/>
    </row>
    <row r="104" spans="1:25" s="219" customFormat="1" ht="39.950000000000003" customHeight="1">
      <c r="A104" s="161">
        <v>43</v>
      </c>
      <c r="B104" s="449" t="s">
        <v>2075</v>
      </c>
      <c r="C104" s="467" t="s">
        <v>469</v>
      </c>
      <c r="D104" s="467" t="s">
        <v>2076</v>
      </c>
      <c r="E104" s="413">
        <v>1</v>
      </c>
      <c r="F104" s="525" t="s">
        <v>2077</v>
      </c>
      <c r="G104" s="536" t="s">
        <v>2074</v>
      </c>
      <c r="J104" s="423">
        <v>107.24</v>
      </c>
      <c r="K104" s="94"/>
      <c r="L104" s="94"/>
      <c r="M104" s="50"/>
      <c r="N104" s="448">
        <v>1</v>
      </c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482"/>
    </row>
    <row r="105" spans="1:25" s="219" customFormat="1" ht="39.950000000000003" customHeight="1">
      <c r="A105" s="161">
        <v>44</v>
      </c>
      <c r="B105" s="449" t="s">
        <v>2078</v>
      </c>
      <c r="C105" s="467" t="s">
        <v>469</v>
      </c>
      <c r="D105" s="467" t="s">
        <v>2079</v>
      </c>
      <c r="E105" s="413">
        <v>1</v>
      </c>
      <c r="F105" s="525" t="s">
        <v>2080</v>
      </c>
      <c r="G105" s="534" t="s">
        <v>1774</v>
      </c>
      <c r="J105" s="423">
        <v>104.7</v>
      </c>
      <c r="K105" s="94"/>
      <c r="L105" s="94"/>
      <c r="M105" s="50"/>
      <c r="N105" s="448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482"/>
    </row>
    <row r="106" spans="1:25" s="219" customFormat="1" ht="39.950000000000003" customHeight="1">
      <c r="A106" s="161">
        <v>45</v>
      </c>
      <c r="B106" s="449" t="s">
        <v>2081</v>
      </c>
      <c r="C106" s="467" t="s">
        <v>437</v>
      </c>
      <c r="D106" s="467" t="s">
        <v>1498</v>
      </c>
      <c r="E106" s="413">
        <v>1</v>
      </c>
      <c r="F106" s="525" t="s">
        <v>2082</v>
      </c>
      <c r="G106" s="534" t="s">
        <v>1774</v>
      </c>
      <c r="J106" s="423">
        <v>104.22</v>
      </c>
      <c r="K106" s="94"/>
      <c r="L106" s="94"/>
      <c r="M106" s="50"/>
      <c r="N106" s="448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482"/>
    </row>
    <row r="107" spans="1:25" s="219" customFormat="1" ht="39.950000000000003" customHeight="1">
      <c r="A107" s="161">
        <v>46</v>
      </c>
      <c r="B107" s="449" t="s">
        <v>2083</v>
      </c>
      <c r="C107" s="467" t="s">
        <v>437</v>
      </c>
      <c r="D107" s="467" t="s">
        <v>2084</v>
      </c>
      <c r="E107" s="413">
        <v>1</v>
      </c>
      <c r="F107" s="525" t="s">
        <v>2085</v>
      </c>
      <c r="G107" s="534" t="s">
        <v>1774</v>
      </c>
      <c r="J107" s="530" t="s">
        <v>2372</v>
      </c>
      <c r="K107" s="94"/>
      <c r="L107" s="94"/>
      <c r="M107" s="50"/>
      <c r="N107" s="448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482"/>
    </row>
    <row r="108" spans="1:25" s="219" customFormat="1" ht="39.950000000000003" customHeight="1">
      <c r="A108" s="161">
        <v>47</v>
      </c>
      <c r="B108" s="449" t="s">
        <v>2086</v>
      </c>
      <c r="C108" s="467" t="s">
        <v>437</v>
      </c>
      <c r="D108" s="467" t="s">
        <v>2087</v>
      </c>
      <c r="E108" s="413">
        <v>1</v>
      </c>
      <c r="F108" s="525" t="s">
        <v>245</v>
      </c>
      <c r="G108" s="534" t="s">
        <v>1774</v>
      </c>
      <c r="J108" s="530" t="s">
        <v>2373</v>
      </c>
      <c r="K108" s="94"/>
      <c r="L108" s="94"/>
      <c r="M108" s="50"/>
      <c r="N108" s="448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482"/>
    </row>
    <row r="109" spans="1:25" s="219" customFormat="1" ht="39.950000000000003" customHeight="1">
      <c r="A109" s="161">
        <v>48</v>
      </c>
      <c r="B109" s="449" t="s">
        <v>2088</v>
      </c>
      <c r="C109" s="467" t="s">
        <v>437</v>
      </c>
      <c r="D109" s="467" t="s">
        <v>2089</v>
      </c>
      <c r="E109" s="413">
        <v>1</v>
      </c>
      <c r="F109" s="525" t="s">
        <v>2090</v>
      </c>
      <c r="G109" s="534" t="s">
        <v>1774</v>
      </c>
      <c r="J109" s="530" t="s">
        <v>2374</v>
      </c>
      <c r="K109" s="94"/>
      <c r="L109" s="94"/>
      <c r="M109" s="50"/>
      <c r="N109" s="448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482"/>
    </row>
    <row r="110" spans="1:25" s="219" customFormat="1" ht="39.950000000000003" customHeight="1">
      <c r="A110" s="700">
        <v>49</v>
      </c>
      <c r="B110" s="808" t="s">
        <v>2091</v>
      </c>
      <c r="C110" s="811" t="s">
        <v>2092</v>
      </c>
      <c r="D110" s="815" t="s">
        <v>2092</v>
      </c>
      <c r="E110" s="413">
        <v>1</v>
      </c>
      <c r="F110" s="525" t="s">
        <v>2093</v>
      </c>
      <c r="G110" s="816" t="s">
        <v>2094</v>
      </c>
      <c r="J110" s="611">
        <v>310.52999999999997</v>
      </c>
      <c r="K110" s="94"/>
      <c r="L110" s="94"/>
      <c r="M110" s="50"/>
      <c r="N110" s="448">
        <v>1</v>
      </c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482"/>
    </row>
    <row r="111" spans="1:25" s="219" customFormat="1" ht="39.950000000000003" customHeight="1">
      <c r="A111" s="818"/>
      <c r="B111" s="809"/>
      <c r="C111" s="812"/>
      <c r="D111" s="815"/>
      <c r="E111" s="413">
        <v>2</v>
      </c>
      <c r="F111" s="525" t="s">
        <v>2095</v>
      </c>
      <c r="G111" s="816"/>
      <c r="J111" s="612"/>
      <c r="K111" s="94"/>
      <c r="L111" s="94"/>
      <c r="M111" s="50"/>
      <c r="N111" s="448">
        <v>1</v>
      </c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482"/>
    </row>
    <row r="112" spans="1:25" s="219" customFormat="1" ht="39.950000000000003" customHeight="1">
      <c r="A112" s="701"/>
      <c r="B112" s="810"/>
      <c r="C112" s="813"/>
      <c r="D112" s="815"/>
      <c r="E112" s="413">
        <v>3</v>
      </c>
      <c r="F112" s="525" t="s">
        <v>2096</v>
      </c>
      <c r="G112" s="816"/>
      <c r="J112" s="613"/>
      <c r="K112" s="94"/>
      <c r="L112" s="94"/>
      <c r="M112" s="50"/>
      <c r="N112" s="448">
        <v>1</v>
      </c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482"/>
    </row>
    <row r="113" spans="1:25" s="219" customFormat="1" ht="39.950000000000003" customHeight="1">
      <c r="A113" s="700">
        <v>50</v>
      </c>
      <c r="B113" s="808" t="s">
        <v>2097</v>
      </c>
      <c r="C113" s="811" t="s">
        <v>2092</v>
      </c>
      <c r="D113" s="815" t="s">
        <v>1477</v>
      </c>
      <c r="E113" s="413">
        <v>1</v>
      </c>
      <c r="F113" s="525" t="s">
        <v>2098</v>
      </c>
      <c r="G113" s="816" t="s">
        <v>2099</v>
      </c>
      <c r="J113" s="611">
        <v>208.66</v>
      </c>
      <c r="K113" s="94"/>
      <c r="L113" s="94"/>
      <c r="M113" s="50"/>
      <c r="N113" s="448">
        <v>1</v>
      </c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482"/>
    </row>
    <row r="114" spans="1:25" s="219" customFormat="1" ht="39.950000000000003" customHeight="1">
      <c r="A114" s="701"/>
      <c r="B114" s="810"/>
      <c r="C114" s="813"/>
      <c r="D114" s="815"/>
      <c r="E114" s="413">
        <v>2</v>
      </c>
      <c r="F114" s="525" t="s">
        <v>2100</v>
      </c>
      <c r="G114" s="816"/>
      <c r="J114" s="613"/>
      <c r="K114" s="94"/>
      <c r="L114" s="94"/>
      <c r="M114" s="50"/>
      <c r="N114" s="448">
        <v>1</v>
      </c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482"/>
    </row>
    <row r="115" spans="1:25" s="219" customFormat="1" ht="39.950000000000003" customHeight="1">
      <c r="A115" s="700">
        <v>51</v>
      </c>
      <c r="B115" s="808" t="s">
        <v>2101</v>
      </c>
      <c r="C115" s="811" t="s">
        <v>2092</v>
      </c>
      <c r="D115" s="815" t="s">
        <v>1479</v>
      </c>
      <c r="E115" s="413">
        <v>1</v>
      </c>
      <c r="F115" s="525" t="s">
        <v>2102</v>
      </c>
      <c r="G115" s="817" t="s">
        <v>1774</v>
      </c>
      <c r="J115" s="611">
        <v>208.86</v>
      </c>
      <c r="K115" s="94"/>
      <c r="L115" s="94"/>
      <c r="M115" s="50"/>
      <c r="N115" s="448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482"/>
    </row>
    <row r="116" spans="1:25" s="219" customFormat="1" ht="39.950000000000003" customHeight="1">
      <c r="A116" s="701"/>
      <c r="B116" s="810"/>
      <c r="C116" s="813"/>
      <c r="D116" s="815"/>
      <c r="E116" s="413">
        <v>2</v>
      </c>
      <c r="F116" s="525" t="s">
        <v>2103</v>
      </c>
      <c r="G116" s="817"/>
      <c r="J116" s="613"/>
      <c r="K116" s="94"/>
      <c r="L116" s="94"/>
      <c r="M116" s="50"/>
      <c r="N116" s="448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482"/>
    </row>
    <row r="117" spans="1:25" s="219" customFormat="1" ht="39.950000000000003" customHeight="1">
      <c r="A117" s="700">
        <v>52</v>
      </c>
      <c r="B117" s="808" t="s">
        <v>2104</v>
      </c>
      <c r="C117" s="811" t="s">
        <v>2092</v>
      </c>
      <c r="D117" s="815" t="s">
        <v>2105</v>
      </c>
      <c r="E117" s="413">
        <v>1</v>
      </c>
      <c r="F117" s="525" t="s">
        <v>2106</v>
      </c>
      <c r="G117" s="816" t="s">
        <v>2107</v>
      </c>
      <c r="J117" s="611">
        <v>211.2</v>
      </c>
      <c r="K117" s="94"/>
      <c r="L117" s="94"/>
      <c r="M117" s="50"/>
      <c r="N117" s="448">
        <v>1</v>
      </c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482"/>
    </row>
    <row r="118" spans="1:25" s="219" customFormat="1" ht="39.950000000000003" customHeight="1">
      <c r="A118" s="701"/>
      <c r="B118" s="810"/>
      <c r="C118" s="813"/>
      <c r="D118" s="815"/>
      <c r="E118" s="413">
        <v>2</v>
      </c>
      <c r="F118" s="525" t="s">
        <v>2108</v>
      </c>
      <c r="G118" s="816"/>
      <c r="J118" s="613"/>
      <c r="K118" s="94"/>
      <c r="L118" s="94"/>
      <c r="M118" s="50"/>
      <c r="N118" s="448">
        <v>1</v>
      </c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482"/>
    </row>
    <row r="119" spans="1:25" s="219" customFormat="1" ht="39.950000000000003" customHeight="1">
      <c r="A119" s="700">
        <v>53</v>
      </c>
      <c r="B119" s="808" t="s">
        <v>2109</v>
      </c>
      <c r="C119" s="811" t="s">
        <v>2092</v>
      </c>
      <c r="D119" s="815" t="s">
        <v>1478</v>
      </c>
      <c r="E119" s="413">
        <v>1</v>
      </c>
      <c r="F119" s="525" t="s">
        <v>2110</v>
      </c>
      <c r="G119" s="817" t="s">
        <v>1774</v>
      </c>
      <c r="J119" s="611">
        <v>317.07</v>
      </c>
      <c r="K119" s="94"/>
      <c r="L119" s="94"/>
      <c r="M119" s="50"/>
      <c r="N119" s="448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482"/>
    </row>
    <row r="120" spans="1:25" s="219" customFormat="1" ht="39.950000000000003" customHeight="1">
      <c r="A120" s="818"/>
      <c r="B120" s="809"/>
      <c r="C120" s="812"/>
      <c r="D120" s="815"/>
      <c r="E120" s="413">
        <v>2</v>
      </c>
      <c r="F120" s="525" t="s">
        <v>2111</v>
      </c>
      <c r="G120" s="817"/>
      <c r="J120" s="612"/>
      <c r="K120" s="94"/>
      <c r="L120" s="94"/>
      <c r="M120" s="50"/>
      <c r="N120" s="448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482"/>
    </row>
    <row r="121" spans="1:25" s="219" customFormat="1" ht="39.950000000000003" customHeight="1">
      <c r="A121" s="701"/>
      <c r="B121" s="810"/>
      <c r="C121" s="813"/>
      <c r="D121" s="815"/>
      <c r="E121" s="413">
        <v>3</v>
      </c>
      <c r="F121" s="525" t="s">
        <v>2112</v>
      </c>
      <c r="G121" s="817"/>
      <c r="J121" s="613"/>
      <c r="K121" s="94"/>
      <c r="L121" s="94"/>
      <c r="M121" s="50"/>
      <c r="N121" s="448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482"/>
    </row>
    <row r="122" spans="1:25" s="219" customFormat="1" ht="39.950000000000003" customHeight="1">
      <c r="A122" s="700">
        <v>54</v>
      </c>
      <c r="B122" s="808" t="s">
        <v>2113</v>
      </c>
      <c r="C122" s="811" t="s">
        <v>2092</v>
      </c>
      <c r="D122" s="815" t="s">
        <v>2114</v>
      </c>
      <c r="E122" s="413">
        <v>1</v>
      </c>
      <c r="F122" s="525" t="s">
        <v>2115</v>
      </c>
      <c r="G122" s="817" t="s">
        <v>1774</v>
      </c>
      <c r="J122" s="611">
        <v>214.24</v>
      </c>
      <c r="K122" s="94"/>
      <c r="L122" s="94"/>
      <c r="M122" s="50"/>
      <c r="N122" s="448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482"/>
    </row>
    <row r="123" spans="1:25" s="219" customFormat="1" ht="39.950000000000003" customHeight="1">
      <c r="A123" s="701"/>
      <c r="B123" s="810"/>
      <c r="C123" s="813"/>
      <c r="D123" s="815"/>
      <c r="E123" s="413">
        <v>2</v>
      </c>
      <c r="F123" s="525" t="s">
        <v>2116</v>
      </c>
      <c r="G123" s="817"/>
      <c r="J123" s="613"/>
      <c r="K123" s="94"/>
      <c r="L123" s="94"/>
      <c r="M123" s="50"/>
      <c r="N123" s="448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482"/>
    </row>
    <row r="124" spans="1:25" s="219" customFormat="1" ht="39.950000000000003" customHeight="1">
      <c r="A124" s="161">
        <v>55</v>
      </c>
      <c r="B124" s="449" t="s">
        <v>2117</v>
      </c>
      <c r="C124" s="526" t="s">
        <v>508</v>
      </c>
      <c r="D124" s="467" t="s">
        <v>1480</v>
      </c>
      <c r="E124" s="413">
        <v>1</v>
      </c>
      <c r="F124" s="525" t="s">
        <v>2118</v>
      </c>
      <c r="G124" s="534" t="s">
        <v>1774</v>
      </c>
      <c r="J124" s="423">
        <v>103.53</v>
      </c>
      <c r="K124" s="94"/>
      <c r="L124" s="94"/>
      <c r="M124" s="50"/>
      <c r="N124" s="448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482"/>
    </row>
    <row r="125" spans="1:25" s="219" customFormat="1" ht="39.950000000000003" customHeight="1">
      <c r="A125" s="700">
        <v>56</v>
      </c>
      <c r="B125" s="808" t="s">
        <v>2119</v>
      </c>
      <c r="C125" s="811" t="s">
        <v>508</v>
      </c>
      <c r="D125" s="811" t="s">
        <v>2120</v>
      </c>
      <c r="E125" s="413">
        <v>1</v>
      </c>
      <c r="F125" s="525" t="s">
        <v>2121</v>
      </c>
      <c r="G125" s="817" t="s">
        <v>1774</v>
      </c>
      <c r="J125" s="611">
        <v>207.34</v>
      </c>
      <c r="K125" s="94"/>
      <c r="L125" s="94"/>
      <c r="M125" s="760" t="s">
        <v>206</v>
      </c>
      <c r="N125" s="448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482"/>
    </row>
    <row r="126" spans="1:25" s="219" customFormat="1" ht="39.950000000000003" customHeight="1">
      <c r="A126" s="701"/>
      <c r="B126" s="810"/>
      <c r="C126" s="813"/>
      <c r="D126" s="813"/>
      <c r="E126" s="413">
        <v>2</v>
      </c>
      <c r="F126" s="525" t="s">
        <v>2122</v>
      </c>
      <c r="G126" s="817"/>
      <c r="J126" s="613"/>
      <c r="K126" s="94"/>
      <c r="L126" s="94"/>
      <c r="M126" s="761"/>
      <c r="N126" s="448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482"/>
    </row>
    <row r="127" spans="1:25" s="219" customFormat="1" ht="39.950000000000003" customHeight="1">
      <c r="A127" s="161">
        <v>57</v>
      </c>
      <c r="B127" s="449" t="s">
        <v>2123</v>
      </c>
      <c r="C127" s="467" t="s">
        <v>1493</v>
      </c>
      <c r="D127" s="467" t="s">
        <v>2124</v>
      </c>
      <c r="E127" s="413">
        <v>1</v>
      </c>
      <c r="F127" s="525" t="s">
        <v>2125</v>
      </c>
      <c r="G127" s="536" t="s">
        <v>2126</v>
      </c>
      <c r="J127" s="423">
        <v>103.68</v>
      </c>
      <c r="K127" s="94"/>
      <c r="L127" s="94"/>
      <c r="M127" s="50" t="s">
        <v>206</v>
      </c>
      <c r="N127" s="448">
        <v>1</v>
      </c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482"/>
    </row>
    <row r="128" spans="1:25" s="219" customFormat="1" ht="39.950000000000003" customHeight="1">
      <c r="A128" s="161">
        <v>58</v>
      </c>
      <c r="B128" s="449" t="s">
        <v>2127</v>
      </c>
      <c r="C128" s="467" t="s">
        <v>1493</v>
      </c>
      <c r="D128" s="467" t="s">
        <v>2128</v>
      </c>
      <c r="E128" s="413">
        <v>1</v>
      </c>
      <c r="F128" s="525" t="s">
        <v>2129</v>
      </c>
      <c r="G128" s="536" t="s">
        <v>2130</v>
      </c>
      <c r="J128" s="423">
        <v>110.35</v>
      </c>
      <c r="K128" s="94"/>
      <c r="L128" s="94"/>
      <c r="M128" s="50" t="s">
        <v>206</v>
      </c>
      <c r="N128" s="448">
        <v>1</v>
      </c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482"/>
    </row>
    <row r="129" spans="1:25" s="219" customFormat="1" ht="39.950000000000003" customHeight="1">
      <c r="A129" s="161">
        <v>59</v>
      </c>
      <c r="B129" s="276" t="s">
        <v>2131</v>
      </c>
      <c r="C129" s="467" t="s">
        <v>508</v>
      </c>
      <c r="D129" s="467" t="s">
        <v>2132</v>
      </c>
      <c r="E129" s="413">
        <v>1</v>
      </c>
      <c r="F129" s="510" t="s">
        <v>2133</v>
      </c>
      <c r="G129" s="534" t="s">
        <v>1774</v>
      </c>
      <c r="J129" s="423">
        <v>109.62</v>
      </c>
      <c r="K129" s="94"/>
      <c r="L129" s="94"/>
      <c r="M129" s="50" t="s">
        <v>206</v>
      </c>
      <c r="N129" s="448">
        <v>1</v>
      </c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482"/>
    </row>
    <row r="130" spans="1:25">
      <c r="A130" s="262"/>
      <c r="B130" s="79" t="s">
        <v>208</v>
      </c>
      <c r="C130" s="78"/>
      <c r="D130" s="92"/>
      <c r="E130" s="78">
        <f>E11+E12+E15+E16+E17+E19+E22+E23+E24+E26+E28+E33+E34+E35+E37+E38+E43+E46+E49+E51+E54+E56+E59+E61+E63+E64+E68+E71+E73+E75+E83+E84+E85+E89+E90+E91+E92+E95+E100+E101+E102+E103+E104+E105+E106+E107+E108+E109+E112+E114+E116+E118+E121+E123+E124+E126+E127+E128+E129</f>
        <v>122</v>
      </c>
      <c r="F130" s="42"/>
      <c r="G130" s="1"/>
      <c r="H130" s="1"/>
      <c r="I130" s="1"/>
      <c r="J130" s="79">
        <f>SUM(J8:J129)</f>
        <v>12572.590000000004</v>
      </c>
      <c r="K130" s="1"/>
      <c r="L130" s="1"/>
      <c r="M130" s="50"/>
      <c r="N130" s="78">
        <f>SUM(N8:N129)</f>
        <v>40</v>
      </c>
      <c r="O130" s="78">
        <f t="shared" ref="O130:X130" si="0">SUM(O8:O129)</f>
        <v>3</v>
      </c>
      <c r="P130" s="78">
        <f t="shared" si="0"/>
        <v>16</v>
      </c>
      <c r="Q130" s="78">
        <f t="shared" si="0"/>
        <v>4</v>
      </c>
      <c r="R130" s="78">
        <f t="shared" si="0"/>
        <v>4</v>
      </c>
      <c r="S130" s="78">
        <f t="shared" si="0"/>
        <v>9</v>
      </c>
      <c r="T130" s="78">
        <f t="shared" si="0"/>
        <v>3</v>
      </c>
      <c r="U130" s="78">
        <f t="shared" si="0"/>
        <v>1</v>
      </c>
      <c r="V130" s="78">
        <f t="shared" si="0"/>
        <v>1</v>
      </c>
      <c r="W130" s="78">
        <f t="shared" si="0"/>
        <v>2</v>
      </c>
      <c r="X130" s="78">
        <f t="shared" si="0"/>
        <v>1501.48</v>
      </c>
      <c r="Y130" s="103"/>
    </row>
    <row r="133" spans="1:25">
      <c r="B133" s="219" t="s">
        <v>1889</v>
      </c>
    </row>
    <row r="134" spans="1:25" ht="17.25">
      <c r="B134" s="234" t="s">
        <v>1888</v>
      </c>
      <c r="C134" s="235"/>
      <c r="D134" s="236"/>
      <c r="E134" s="237"/>
      <c r="F134" s="238"/>
    </row>
  </sheetData>
  <mergeCells count="231">
    <mergeCell ref="M125:M126"/>
    <mergeCell ref="O6:O7"/>
    <mergeCell ref="P6:P7"/>
    <mergeCell ref="N6:N7"/>
    <mergeCell ref="J93:J95"/>
    <mergeCell ref="J96:J100"/>
    <mergeCell ref="J110:J112"/>
    <mergeCell ref="J113:J114"/>
    <mergeCell ref="J115:J116"/>
    <mergeCell ref="J117:J118"/>
    <mergeCell ref="J119:J121"/>
    <mergeCell ref="J122:J123"/>
    <mergeCell ref="J125:J126"/>
    <mergeCell ref="A93:A95"/>
    <mergeCell ref="A96:A100"/>
    <mergeCell ref="A110:A112"/>
    <mergeCell ref="A113:A114"/>
    <mergeCell ref="A115:A116"/>
    <mergeCell ref="A117:A118"/>
    <mergeCell ref="A119:A121"/>
    <mergeCell ref="A122:A123"/>
    <mergeCell ref="A125:A126"/>
    <mergeCell ref="B119:B121"/>
    <mergeCell ref="C119:C121"/>
    <mergeCell ref="D119:D121"/>
    <mergeCell ref="G119:G121"/>
    <mergeCell ref="B122:B123"/>
    <mergeCell ref="C122:C123"/>
    <mergeCell ref="D122:D123"/>
    <mergeCell ref="G122:G123"/>
    <mergeCell ref="B125:B126"/>
    <mergeCell ref="C125:C126"/>
    <mergeCell ref="D125:D126"/>
    <mergeCell ref="G125:G126"/>
    <mergeCell ref="B113:B114"/>
    <mergeCell ref="C113:C114"/>
    <mergeCell ref="D113:D114"/>
    <mergeCell ref="G113:G114"/>
    <mergeCell ref="B115:B116"/>
    <mergeCell ref="C115:C116"/>
    <mergeCell ref="D115:D116"/>
    <mergeCell ref="G115:G116"/>
    <mergeCell ref="B117:B118"/>
    <mergeCell ref="C117:C118"/>
    <mergeCell ref="D117:D118"/>
    <mergeCell ref="G117:G118"/>
    <mergeCell ref="B93:B95"/>
    <mergeCell ref="C93:C95"/>
    <mergeCell ref="D93:D95"/>
    <mergeCell ref="G93:G95"/>
    <mergeCell ref="B96:B100"/>
    <mergeCell ref="C96:C100"/>
    <mergeCell ref="D96:D100"/>
    <mergeCell ref="G96:G100"/>
    <mergeCell ref="B110:B112"/>
    <mergeCell ref="C110:C112"/>
    <mergeCell ref="D110:D112"/>
    <mergeCell ref="G110:G112"/>
    <mergeCell ref="X74:X75"/>
    <mergeCell ref="J74:J75"/>
    <mergeCell ref="J76:J83"/>
    <mergeCell ref="G86:G89"/>
    <mergeCell ref="J86:J89"/>
    <mergeCell ref="M86:M89"/>
    <mergeCell ref="G44:G46"/>
    <mergeCell ref="G50:G51"/>
    <mergeCell ref="J47:J49"/>
    <mergeCell ref="J50:J51"/>
    <mergeCell ref="J52:J54"/>
    <mergeCell ref="M52:M54"/>
    <mergeCell ref="M55:M56"/>
    <mergeCell ref="J55:J56"/>
    <mergeCell ref="G60:G61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44:J46"/>
    <mergeCell ref="G69:G71"/>
    <mergeCell ref="G72:G73"/>
    <mergeCell ref="G36:G37"/>
    <mergeCell ref="G39:G43"/>
    <mergeCell ref="G47:G49"/>
    <mergeCell ref="G52:G54"/>
    <mergeCell ref="G55:G56"/>
    <mergeCell ref="G65:G68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D52:D54"/>
    <mergeCell ref="D65:D68"/>
    <mergeCell ref="D69:D71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X13:X15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B8:B11"/>
    <mergeCell ref="A8:A11"/>
    <mergeCell ref="G5:G7"/>
    <mergeCell ref="G8:G11"/>
    <mergeCell ref="G13:G15"/>
    <mergeCell ref="G20:G22"/>
    <mergeCell ref="G25:G26"/>
    <mergeCell ref="G27:G28"/>
    <mergeCell ref="J8:J11"/>
    <mergeCell ref="J13:J15"/>
    <mergeCell ref="A13:A15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50:A51"/>
    <mergeCell ref="B50:B51"/>
    <mergeCell ref="C50:C51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A60:A61"/>
    <mergeCell ref="B60:B61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X18:X19"/>
    <mergeCell ref="X69:X71"/>
    <mergeCell ref="X57:X59"/>
    <mergeCell ref="X20:X22"/>
    <mergeCell ref="X25:X26"/>
    <mergeCell ref="X27:X28"/>
    <mergeCell ref="X29:X33"/>
    <mergeCell ref="X36:X37"/>
    <mergeCell ref="X39:X43"/>
    <mergeCell ref="X47:X49"/>
    <mergeCell ref="X52:X54"/>
    <mergeCell ref="X62:X63"/>
  </mergeCells>
  <pageMargins left="0.37" right="0.08" top="0.19" bottom="0.19" header="0.16" footer="0.13"/>
  <pageSetup paperSize="9" scale="74" orientation="landscape" r:id="rId1"/>
  <rowBreaks count="1" manualBreakCount="1">
    <brk id="13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8"/>
  <sheetViews>
    <sheetView showGridLines="0"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35" sqref="G35:G39"/>
    </sheetView>
  </sheetViews>
  <sheetFormatPr defaultRowHeight="20.100000000000001" customHeight="1"/>
  <cols>
    <col min="1" max="1" width="3.7109375" style="12" customWidth="1"/>
    <col min="2" max="2" width="14.5703125" style="12" customWidth="1"/>
    <col min="3" max="3" width="8" style="12" customWidth="1"/>
    <col min="4" max="4" width="16.42578125" style="12" customWidth="1"/>
    <col min="5" max="5" width="3.5703125" customWidth="1"/>
    <col min="6" max="6" width="34.7109375" customWidth="1"/>
    <col min="7" max="7" width="31.140625" style="121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hidden="1" customWidth="1"/>
    <col min="13" max="13" width="9.28515625" style="51" customWidth="1"/>
    <col min="14" max="14" width="4.85546875" style="120" hidden="1" customWidth="1"/>
    <col min="15" max="23" width="4.7109375" customWidth="1"/>
    <col min="24" max="24" width="11.42578125" customWidth="1"/>
    <col min="25" max="25" width="14" customWidth="1"/>
  </cols>
  <sheetData>
    <row r="1" spans="1:25" ht="20.100000000000001" customHeight="1">
      <c r="A1" s="736" t="s">
        <v>18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5" ht="20.100000000000001" customHeight="1">
      <c r="A2" s="706" t="str">
        <f>'Patna (West)'!A2</f>
        <v>Progress Report for the construction of SSS ( Sanc. Year 2012 - 13 )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</row>
    <row r="3" spans="1:25" ht="20.100000000000001" customHeight="1">
      <c r="A3" s="707" t="s">
        <v>50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828" t="str">
        <f>Summary!V3</f>
        <v>Date:-31.01.2015</v>
      </c>
      <c r="X3" s="828"/>
      <c r="Y3" s="828"/>
    </row>
    <row r="4" spans="1:25" ht="20.100000000000001" customHeight="1">
      <c r="A4" s="710" t="s">
        <v>45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</row>
    <row r="5" spans="1:25" ht="18" customHeight="1">
      <c r="A5" s="641" t="s">
        <v>0</v>
      </c>
      <c r="B5" s="641" t="s">
        <v>1</v>
      </c>
      <c r="C5" s="641" t="s">
        <v>2</v>
      </c>
      <c r="D5" s="641" t="s">
        <v>3</v>
      </c>
      <c r="E5" s="641" t="s">
        <v>0</v>
      </c>
      <c r="F5" s="662" t="s">
        <v>4</v>
      </c>
      <c r="G5" s="830" t="s">
        <v>5</v>
      </c>
      <c r="H5" s="641" t="s">
        <v>211</v>
      </c>
      <c r="I5" s="641" t="s">
        <v>209</v>
      </c>
      <c r="J5" s="641" t="s">
        <v>210</v>
      </c>
      <c r="K5" s="641" t="s">
        <v>31</v>
      </c>
      <c r="L5" s="641" t="s">
        <v>19</v>
      </c>
      <c r="M5" s="641" t="s">
        <v>32</v>
      </c>
      <c r="N5" s="645" t="s">
        <v>15</v>
      </c>
      <c r="O5" s="645"/>
      <c r="P5" s="645"/>
      <c r="Q5" s="645"/>
      <c r="R5" s="645"/>
      <c r="S5" s="645"/>
      <c r="T5" s="645"/>
      <c r="U5" s="645"/>
      <c r="V5" s="645"/>
      <c r="W5" s="645"/>
      <c r="X5" s="641" t="s">
        <v>20</v>
      </c>
      <c r="Y5" s="759" t="s">
        <v>13</v>
      </c>
    </row>
    <row r="6" spans="1:25" ht="29.25" customHeight="1">
      <c r="A6" s="641"/>
      <c r="B6" s="641"/>
      <c r="C6" s="641"/>
      <c r="D6" s="641"/>
      <c r="E6" s="641"/>
      <c r="F6" s="662"/>
      <c r="G6" s="830"/>
      <c r="H6" s="641"/>
      <c r="I6" s="641"/>
      <c r="J6" s="641"/>
      <c r="K6" s="641"/>
      <c r="L6" s="641"/>
      <c r="M6" s="641"/>
      <c r="N6" s="829" t="s">
        <v>6</v>
      </c>
      <c r="O6" s="645" t="s">
        <v>2379</v>
      </c>
      <c r="P6" s="641" t="s">
        <v>9</v>
      </c>
      <c r="Q6" s="641" t="s">
        <v>8</v>
      </c>
      <c r="R6" s="641" t="s">
        <v>16</v>
      </c>
      <c r="S6" s="641"/>
      <c r="T6" s="641" t="s">
        <v>17</v>
      </c>
      <c r="U6" s="641"/>
      <c r="V6" s="641" t="s">
        <v>12</v>
      </c>
      <c r="W6" s="641" t="s">
        <v>7</v>
      </c>
      <c r="X6" s="641"/>
      <c r="Y6" s="759"/>
    </row>
    <row r="7" spans="1:25" ht="27.75" customHeight="1">
      <c r="A7" s="641"/>
      <c r="B7" s="641"/>
      <c r="C7" s="641"/>
      <c r="D7" s="641"/>
      <c r="E7" s="641"/>
      <c r="F7" s="662"/>
      <c r="G7" s="830"/>
      <c r="H7" s="641"/>
      <c r="I7" s="641"/>
      <c r="J7" s="641"/>
      <c r="K7" s="641"/>
      <c r="L7" s="641"/>
      <c r="M7" s="641"/>
      <c r="N7" s="829"/>
      <c r="O7" s="645"/>
      <c r="P7" s="641"/>
      <c r="Q7" s="641"/>
      <c r="R7" s="409" t="s">
        <v>10</v>
      </c>
      <c r="S7" s="409" t="s">
        <v>11</v>
      </c>
      <c r="T7" s="409" t="s">
        <v>10</v>
      </c>
      <c r="U7" s="409" t="s">
        <v>11</v>
      </c>
      <c r="V7" s="641"/>
      <c r="W7" s="641"/>
      <c r="X7" s="641"/>
      <c r="Y7" s="759"/>
    </row>
    <row r="8" spans="1:25" ht="45" customHeight="1">
      <c r="A8" s="401">
        <v>1</v>
      </c>
      <c r="B8" s="130" t="s">
        <v>561</v>
      </c>
      <c r="C8" s="425" t="s">
        <v>562</v>
      </c>
      <c r="D8" s="537" t="s">
        <v>1530</v>
      </c>
      <c r="E8" s="308">
        <v>1</v>
      </c>
      <c r="F8" s="460" t="s">
        <v>563</v>
      </c>
      <c r="G8" s="533" t="s">
        <v>1922</v>
      </c>
      <c r="H8" s="1"/>
      <c r="I8" s="1"/>
      <c r="J8" s="398">
        <v>109.52</v>
      </c>
      <c r="K8" s="1"/>
      <c r="L8" s="1"/>
      <c r="M8" s="397" t="s">
        <v>206</v>
      </c>
      <c r="N8" s="118"/>
      <c r="O8" s="116"/>
      <c r="P8" s="116"/>
      <c r="Q8" s="116">
        <v>1</v>
      </c>
      <c r="R8" s="115"/>
      <c r="S8" s="115"/>
      <c r="T8" s="115"/>
      <c r="U8" s="115"/>
      <c r="V8" s="115"/>
      <c r="W8" s="1"/>
      <c r="X8" s="423">
        <v>18.28</v>
      </c>
      <c r="Y8" s="1"/>
    </row>
    <row r="9" spans="1:25" ht="45" customHeight="1">
      <c r="A9" s="401">
        <v>2</v>
      </c>
      <c r="B9" s="130" t="s">
        <v>564</v>
      </c>
      <c r="C9" s="425" t="s">
        <v>562</v>
      </c>
      <c r="D9" s="537" t="s">
        <v>1531</v>
      </c>
      <c r="E9" s="308">
        <v>1</v>
      </c>
      <c r="F9" s="460" t="s">
        <v>565</v>
      </c>
      <c r="G9" s="531" t="s">
        <v>1778</v>
      </c>
      <c r="H9" s="1"/>
      <c r="I9" s="1"/>
      <c r="J9" s="398">
        <v>110.01</v>
      </c>
      <c r="K9" s="1"/>
      <c r="L9" s="1"/>
      <c r="M9" s="397" t="s">
        <v>206</v>
      </c>
      <c r="N9" s="118"/>
      <c r="O9" s="116"/>
      <c r="P9" s="116"/>
      <c r="Q9" s="116"/>
      <c r="R9" s="116"/>
      <c r="S9" s="116"/>
      <c r="T9" s="116"/>
      <c r="U9" s="116">
        <v>1</v>
      </c>
      <c r="V9" s="115"/>
      <c r="W9" s="1"/>
      <c r="X9" s="423">
        <v>70.709999999999994</v>
      </c>
      <c r="Y9" s="165"/>
    </row>
    <row r="10" spans="1:25" ht="45" customHeight="1">
      <c r="A10" s="741">
        <v>3</v>
      </c>
      <c r="B10" s="823" t="s">
        <v>566</v>
      </c>
      <c r="C10" s="740" t="s">
        <v>562</v>
      </c>
      <c r="D10" s="825" t="s">
        <v>1532</v>
      </c>
      <c r="E10" s="308">
        <v>1</v>
      </c>
      <c r="F10" s="460" t="s">
        <v>567</v>
      </c>
      <c r="G10" s="814" t="s">
        <v>1922</v>
      </c>
      <c r="H10" s="1"/>
      <c r="I10" s="1"/>
      <c r="J10" s="617">
        <v>441.01</v>
      </c>
      <c r="K10" s="1"/>
      <c r="L10" s="1"/>
      <c r="M10" s="616" t="s">
        <v>206</v>
      </c>
      <c r="N10" s="118"/>
      <c r="O10" s="116">
        <v>1</v>
      </c>
      <c r="P10" s="115"/>
      <c r="Q10" s="115"/>
      <c r="R10" s="115"/>
      <c r="S10" s="115"/>
      <c r="T10" s="115"/>
      <c r="U10" s="115"/>
      <c r="V10" s="115"/>
      <c r="W10" s="1"/>
      <c r="X10" s="1"/>
      <c r="Y10" s="165"/>
    </row>
    <row r="11" spans="1:25" ht="45" customHeight="1">
      <c r="A11" s="741"/>
      <c r="B11" s="823"/>
      <c r="C11" s="740"/>
      <c r="D11" s="825"/>
      <c r="E11" s="308">
        <v>2</v>
      </c>
      <c r="F11" s="460" t="s">
        <v>568</v>
      </c>
      <c r="G11" s="814"/>
      <c r="H11" s="1"/>
      <c r="I11" s="1"/>
      <c r="J11" s="617"/>
      <c r="K11" s="1"/>
      <c r="L11" s="1"/>
      <c r="M11" s="616"/>
      <c r="N11" s="118">
        <v>1</v>
      </c>
      <c r="O11" s="115"/>
      <c r="P11" s="115"/>
      <c r="Q11" s="115"/>
      <c r="R11" s="115"/>
      <c r="S11" s="115"/>
      <c r="T11" s="115"/>
      <c r="U11" s="115"/>
      <c r="V11" s="115"/>
      <c r="W11" s="1"/>
      <c r="X11" s="1"/>
      <c r="Y11" s="165" t="s">
        <v>1864</v>
      </c>
    </row>
    <row r="12" spans="1:25" ht="45" customHeight="1">
      <c r="A12" s="741"/>
      <c r="B12" s="823"/>
      <c r="C12" s="740"/>
      <c r="D12" s="825"/>
      <c r="E12" s="308">
        <v>3</v>
      </c>
      <c r="F12" s="460" t="s">
        <v>569</v>
      </c>
      <c r="G12" s="814"/>
      <c r="H12" s="1"/>
      <c r="I12" s="1"/>
      <c r="J12" s="617"/>
      <c r="K12" s="1"/>
      <c r="L12" s="1"/>
      <c r="M12" s="616"/>
      <c r="N12" s="118"/>
      <c r="O12" s="116">
        <v>1</v>
      </c>
      <c r="P12" s="115"/>
      <c r="Q12" s="115"/>
      <c r="R12" s="115"/>
      <c r="S12" s="115"/>
      <c r="T12" s="115"/>
      <c r="U12" s="115"/>
      <c r="V12" s="115"/>
      <c r="W12" s="1"/>
      <c r="X12" s="1"/>
      <c r="Y12" s="165"/>
    </row>
    <row r="13" spans="1:25" ht="45" customHeight="1">
      <c r="A13" s="741"/>
      <c r="B13" s="823"/>
      <c r="C13" s="740"/>
      <c r="D13" s="825"/>
      <c r="E13" s="308">
        <v>4</v>
      </c>
      <c r="F13" s="460" t="s">
        <v>570</v>
      </c>
      <c r="G13" s="814"/>
      <c r="H13" s="1"/>
      <c r="I13" s="1"/>
      <c r="J13" s="617"/>
      <c r="K13" s="1"/>
      <c r="L13" s="1"/>
      <c r="M13" s="616"/>
      <c r="N13" s="118">
        <v>1</v>
      </c>
      <c r="O13" s="115"/>
      <c r="P13" s="115"/>
      <c r="Q13" s="115"/>
      <c r="R13" s="115"/>
      <c r="S13" s="115"/>
      <c r="T13" s="115"/>
      <c r="U13" s="115"/>
      <c r="V13" s="115"/>
      <c r="W13" s="1"/>
      <c r="X13" s="1"/>
      <c r="Y13" s="165" t="s">
        <v>1864</v>
      </c>
    </row>
    <row r="14" spans="1:25" ht="45" customHeight="1">
      <c r="A14" s="401">
        <v>4</v>
      </c>
      <c r="B14" s="130" t="s">
        <v>571</v>
      </c>
      <c r="C14" s="425" t="s">
        <v>562</v>
      </c>
      <c r="D14" s="537" t="s">
        <v>1291</v>
      </c>
      <c r="E14" s="308">
        <v>1</v>
      </c>
      <c r="F14" s="460" t="s">
        <v>572</v>
      </c>
      <c r="G14" s="531" t="s">
        <v>1805</v>
      </c>
      <c r="H14" s="1"/>
      <c r="I14" s="1"/>
      <c r="J14" s="398">
        <v>110.44</v>
      </c>
      <c r="K14" s="1"/>
      <c r="L14" s="1"/>
      <c r="M14" s="397" t="s">
        <v>206</v>
      </c>
      <c r="N14" s="118"/>
      <c r="O14" s="164"/>
      <c r="P14" s="164"/>
      <c r="Q14" s="164"/>
      <c r="R14" s="164"/>
      <c r="S14" s="164"/>
      <c r="T14" s="164"/>
      <c r="U14" s="164">
        <v>1</v>
      </c>
      <c r="V14" s="115"/>
      <c r="W14" s="1"/>
      <c r="X14" s="423">
        <v>55.37</v>
      </c>
      <c r="Y14" s="165"/>
    </row>
    <row r="15" spans="1:25" ht="45" customHeight="1">
      <c r="A15" s="401">
        <v>5</v>
      </c>
      <c r="B15" s="130" t="s">
        <v>573</v>
      </c>
      <c r="C15" s="425" t="s">
        <v>562</v>
      </c>
      <c r="D15" s="537" t="s">
        <v>1533</v>
      </c>
      <c r="E15" s="308">
        <v>1</v>
      </c>
      <c r="F15" s="460" t="s">
        <v>574</v>
      </c>
      <c r="G15" s="534" t="s">
        <v>1892</v>
      </c>
      <c r="H15" s="1"/>
      <c r="I15" s="1"/>
      <c r="J15" s="398">
        <v>109.38</v>
      </c>
      <c r="K15" s="1"/>
      <c r="L15" s="1"/>
      <c r="M15" s="397" t="s">
        <v>206</v>
      </c>
      <c r="N15" s="118">
        <v>1</v>
      </c>
      <c r="O15" s="115"/>
      <c r="P15" s="115"/>
      <c r="Q15" s="115"/>
      <c r="R15" s="115"/>
      <c r="S15" s="115"/>
      <c r="T15" s="115"/>
      <c r="U15" s="115"/>
      <c r="V15" s="115"/>
      <c r="W15" s="1"/>
      <c r="X15" s="1"/>
      <c r="Y15" s="1"/>
    </row>
    <row r="16" spans="1:25" ht="45" customHeight="1">
      <c r="A16" s="741">
        <v>6</v>
      </c>
      <c r="B16" s="823" t="s">
        <v>575</v>
      </c>
      <c r="C16" s="740" t="s">
        <v>562</v>
      </c>
      <c r="D16" s="825" t="s">
        <v>1534</v>
      </c>
      <c r="E16" s="308">
        <v>1</v>
      </c>
      <c r="F16" s="460" t="s">
        <v>576</v>
      </c>
      <c r="G16" s="814" t="s">
        <v>1922</v>
      </c>
      <c r="H16" s="1"/>
      <c r="I16" s="1"/>
      <c r="J16" s="617">
        <v>220.38</v>
      </c>
      <c r="K16" s="1"/>
      <c r="L16" s="1"/>
      <c r="M16" s="397"/>
      <c r="N16" s="118"/>
      <c r="O16" s="116"/>
      <c r="P16" s="116"/>
      <c r="Q16" s="116">
        <v>1</v>
      </c>
      <c r="R16" s="115"/>
      <c r="S16" s="115"/>
      <c r="T16" s="115"/>
      <c r="U16" s="115"/>
      <c r="V16" s="115"/>
      <c r="W16" s="1"/>
      <c r="X16" s="703">
        <v>41.17</v>
      </c>
      <c r="Y16" s="1"/>
    </row>
    <row r="17" spans="1:25" ht="45" customHeight="1">
      <c r="A17" s="741"/>
      <c r="B17" s="823"/>
      <c r="C17" s="740"/>
      <c r="D17" s="825"/>
      <c r="E17" s="543">
        <v>2</v>
      </c>
      <c r="F17" s="540" t="s">
        <v>2365</v>
      </c>
      <c r="G17" s="814"/>
      <c r="H17" s="1"/>
      <c r="I17" s="1"/>
      <c r="J17" s="617"/>
      <c r="K17" s="1"/>
      <c r="L17" s="1"/>
      <c r="M17" s="397" t="s">
        <v>206</v>
      </c>
      <c r="N17" s="118"/>
      <c r="O17" s="116"/>
      <c r="P17" s="116"/>
      <c r="Q17" s="116"/>
      <c r="R17" s="116"/>
      <c r="S17" s="116">
        <v>1</v>
      </c>
      <c r="T17" s="115"/>
      <c r="U17" s="115"/>
      <c r="V17" s="115"/>
      <c r="W17" s="1"/>
      <c r="X17" s="703"/>
      <c r="Y17" s="1"/>
    </row>
    <row r="18" spans="1:25" ht="45" customHeight="1">
      <c r="A18" s="741">
        <v>7</v>
      </c>
      <c r="B18" s="823" t="s">
        <v>577</v>
      </c>
      <c r="C18" s="740" t="s">
        <v>562</v>
      </c>
      <c r="D18" s="825" t="s">
        <v>1535</v>
      </c>
      <c r="E18" s="308">
        <v>1</v>
      </c>
      <c r="F18" s="460" t="s">
        <v>578</v>
      </c>
      <c r="G18" s="826" t="s">
        <v>1861</v>
      </c>
      <c r="H18" s="1"/>
      <c r="I18" s="1"/>
      <c r="J18" s="617">
        <v>438.57</v>
      </c>
      <c r="K18" s="1"/>
      <c r="L18" s="1"/>
      <c r="M18" s="616" t="s">
        <v>206</v>
      </c>
      <c r="N18" s="118">
        <v>1</v>
      </c>
      <c r="O18" s="115"/>
      <c r="P18" s="115"/>
      <c r="Q18" s="115"/>
      <c r="R18" s="115"/>
      <c r="S18" s="115"/>
      <c r="T18" s="115"/>
      <c r="U18" s="115"/>
      <c r="V18" s="115"/>
      <c r="W18" s="1"/>
      <c r="X18" s="703">
        <v>21.61</v>
      </c>
      <c r="Y18" s="1"/>
    </row>
    <row r="19" spans="1:25" ht="45" customHeight="1">
      <c r="A19" s="741"/>
      <c r="B19" s="823"/>
      <c r="C19" s="740"/>
      <c r="D19" s="825"/>
      <c r="E19" s="308">
        <v>2</v>
      </c>
      <c r="F19" s="460" t="s">
        <v>579</v>
      </c>
      <c r="G19" s="826"/>
      <c r="H19" s="1"/>
      <c r="I19" s="1"/>
      <c r="J19" s="617"/>
      <c r="K19" s="1"/>
      <c r="L19" s="1"/>
      <c r="M19" s="616"/>
      <c r="N19" s="118"/>
      <c r="O19" s="116">
        <v>1</v>
      </c>
      <c r="P19" s="115"/>
      <c r="Q19" s="115"/>
      <c r="R19" s="115"/>
      <c r="S19" s="115"/>
      <c r="T19" s="115"/>
      <c r="U19" s="115"/>
      <c r="V19" s="115"/>
      <c r="W19" s="1"/>
      <c r="X19" s="703"/>
      <c r="Y19" s="1"/>
    </row>
    <row r="20" spans="1:25" ht="45" customHeight="1">
      <c r="A20" s="741"/>
      <c r="B20" s="823"/>
      <c r="C20" s="740"/>
      <c r="D20" s="825"/>
      <c r="E20" s="308">
        <v>3</v>
      </c>
      <c r="F20" s="460" t="s">
        <v>580</v>
      </c>
      <c r="G20" s="826"/>
      <c r="H20" s="1"/>
      <c r="I20" s="1"/>
      <c r="J20" s="617"/>
      <c r="K20" s="1"/>
      <c r="L20" s="1"/>
      <c r="M20" s="616"/>
      <c r="N20" s="118"/>
      <c r="O20" s="116"/>
      <c r="P20" s="116"/>
      <c r="Q20" s="116">
        <v>1</v>
      </c>
      <c r="R20" s="115"/>
      <c r="S20" s="115"/>
      <c r="T20" s="115"/>
      <c r="U20" s="115"/>
      <c r="V20" s="115"/>
      <c r="W20" s="1"/>
      <c r="X20" s="703"/>
      <c r="Y20" s="1"/>
    </row>
    <row r="21" spans="1:25" ht="45" customHeight="1">
      <c r="A21" s="741"/>
      <c r="B21" s="823"/>
      <c r="C21" s="740"/>
      <c r="D21" s="825"/>
      <c r="E21" s="308">
        <v>4</v>
      </c>
      <c r="F21" s="460" t="s">
        <v>581</v>
      </c>
      <c r="G21" s="826"/>
      <c r="H21" s="1"/>
      <c r="I21" s="1"/>
      <c r="J21" s="617"/>
      <c r="K21" s="1"/>
      <c r="L21" s="1"/>
      <c r="M21" s="616"/>
      <c r="N21" s="118">
        <v>1</v>
      </c>
      <c r="O21" s="115"/>
      <c r="P21" s="115"/>
      <c r="Q21" s="115"/>
      <c r="R21" s="115"/>
      <c r="S21" s="115"/>
      <c r="T21" s="115"/>
      <c r="U21" s="115"/>
      <c r="V21" s="115"/>
      <c r="W21" s="1"/>
      <c r="X21" s="703"/>
      <c r="Y21" s="1"/>
    </row>
    <row r="22" spans="1:25" ht="45" customHeight="1">
      <c r="A22" s="401">
        <v>8</v>
      </c>
      <c r="B22" s="130" t="s">
        <v>582</v>
      </c>
      <c r="C22" s="425" t="s">
        <v>562</v>
      </c>
      <c r="D22" s="537" t="s">
        <v>1536</v>
      </c>
      <c r="E22" s="308">
        <v>1</v>
      </c>
      <c r="F22" s="460" t="s">
        <v>583</v>
      </c>
      <c r="G22" s="533" t="s">
        <v>1334</v>
      </c>
      <c r="H22" s="1"/>
      <c r="I22" s="1"/>
      <c r="J22" s="398">
        <v>110.56</v>
      </c>
      <c r="K22" s="1"/>
      <c r="L22" s="1"/>
      <c r="M22" s="397" t="s">
        <v>206</v>
      </c>
      <c r="N22" s="118"/>
      <c r="O22" s="116"/>
      <c r="P22" s="116"/>
      <c r="Q22" s="116"/>
      <c r="R22" s="116"/>
      <c r="S22" s="116">
        <v>1</v>
      </c>
      <c r="T22" s="115"/>
      <c r="U22" s="115"/>
      <c r="V22" s="115"/>
      <c r="W22" s="1"/>
      <c r="X22" s="423">
        <v>23.91</v>
      </c>
      <c r="Y22" s="1"/>
    </row>
    <row r="23" spans="1:25" ht="45" customHeight="1">
      <c r="A23" s="741">
        <v>9</v>
      </c>
      <c r="B23" s="823" t="s">
        <v>584</v>
      </c>
      <c r="C23" s="740" t="s">
        <v>562</v>
      </c>
      <c r="D23" s="825" t="s">
        <v>1537</v>
      </c>
      <c r="E23" s="308">
        <v>1</v>
      </c>
      <c r="F23" s="460" t="s">
        <v>585</v>
      </c>
      <c r="G23" s="826" t="s">
        <v>1552</v>
      </c>
      <c r="H23" s="1"/>
      <c r="I23" s="1"/>
      <c r="J23" s="617">
        <v>220.7</v>
      </c>
      <c r="K23" s="1"/>
      <c r="L23" s="1"/>
      <c r="M23" s="616" t="s">
        <v>206</v>
      </c>
      <c r="N23" s="118"/>
      <c r="O23" s="116"/>
      <c r="P23" s="116"/>
      <c r="Q23" s="116"/>
      <c r="R23" s="116">
        <v>1</v>
      </c>
      <c r="S23" s="115"/>
      <c r="T23" s="115"/>
      <c r="U23" s="115"/>
      <c r="V23" s="115"/>
      <c r="W23" s="1"/>
      <c r="X23" s="703">
        <v>94.63</v>
      </c>
      <c r="Y23" s="1"/>
    </row>
    <row r="24" spans="1:25" ht="45" customHeight="1">
      <c r="A24" s="741"/>
      <c r="B24" s="823"/>
      <c r="C24" s="740"/>
      <c r="D24" s="825"/>
      <c r="E24" s="308">
        <v>2</v>
      </c>
      <c r="F24" s="460" t="s">
        <v>586</v>
      </c>
      <c r="G24" s="826"/>
      <c r="H24" s="1"/>
      <c r="I24" s="1"/>
      <c r="J24" s="617"/>
      <c r="K24" s="1"/>
      <c r="L24" s="1"/>
      <c r="M24" s="616"/>
      <c r="N24" s="118"/>
      <c r="O24" s="116"/>
      <c r="P24" s="116"/>
      <c r="Q24" s="116"/>
      <c r="R24" s="116"/>
      <c r="S24" s="116"/>
      <c r="T24" s="116"/>
      <c r="U24" s="116">
        <v>1</v>
      </c>
      <c r="V24" s="115"/>
      <c r="W24" s="1"/>
      <c r="X24" s="703"/>
      <c r="Y24" s="1"/>
    </row>
    <row r="25" spans="1:25" ht="45" customHeight="1">
      <c r="A25" s="401">
        <v>10</v>
      </c>
      <c r="B25" s="130" t="s">
        <v>587</v>
      </c>
      <c r="C25" s="425" t="s">
        <v>562</v>
      </c>
      <c r="D25" s="537" t="s">
        <v>1538</v>
      </c>
      <c r="E25" s="308">
        <v>1</v>
      </c>
      <c r="F25" s="460" t="s">
        <v>588</v>
      </c>
      <c r="G25" s="533" t="s">
        <v>1862</v>
      </c>
      <c r="H25" s="1"/>
      <c r="I25" s="1"/>
      <c r="J25" s="398">
        <v>111.2</v>
      </c>
      <c r="K25" s="1"/>
      <c r="L25" s="1"/>
      <c r="M25" s="397" t="s">
        <v>206</v>
      </c>
      <c r="N25" s="118"/>
      <c r="O25" s="116"/>
      <c r="P25" s="116">
        <v>1</v>
      </c>
      <c r="Q25" s="1"/>
      <c r="R25" s="115"/>
      <c r="S25" s="115"/>
      <c r="T25" s="115"/>
      <c r="U25" s="115"/>
      <c r="V25" s="115"/>
      <c r="W25" s="1"/>
      <c r="X25" s="1"/>
      <c r="Y25" s="1"/>
    </row>
    <row r="26" spans="1:25" ht="45" customHeight="1">
      <c r="A26" s="741">
        <v>11</v>
      </c>
      <c r="B26" s="823" t="s">
        <v>589</v>
      </c>
      <c r="C26" s="740" t="s">
        <v>590</v>
      </c>
      <c r="D26" s="824" t="s">
        <v>1539</v>
      </c>
      <c r="E26" s="308">
        <v>1</v>
      </c>
      <c r="F26" s="460" t="s">
        <v>591</v>
      </c>
      <c r="G26" s="826" t="s">
        <v>1923</v>
      </c>
      <c r="H26" s="1"/>
      <c r="I26" s="1"/>
      <c r="J26" s="617">
        <v>920.32</v>
      </c>
      <c r="K26" s="1"/>
      <c r="L26" s="1"/>
      <c r="M26" s="616" t="s">
        <v>206</v>
      </c>
      <c r="N26" s="118">
        <v>1</v>
      </c>
      <c r="O26" s="115"/>
      <c r="P26" s="115"/>
      <c r="Q26" s="115"/>
      <c r="R26" s="115"/>
      <c r="S26" s="115"/>
      <c r="T26" s="115"/>
      <c r="U26" s="115"/>
      <c r="V26" s="115"/>
      <c r="W26" s="1"/>
      <c r="X26" s="703">
        <v>88.41</v>
      </c>
      <c r="Y26" s="1"/>
    </row>
    <row r="27" spans="1:25" ht="45" customHeight="1">
      <c r="A27" s="741"/>
      <c r="B27" s="823"/>
      <c r="C27" s="740"/>
      <c r="D27" s="824"/>
      <c r="E27" s="308">
        <v>2</v>
      </c>
      <c r="F27" s="460" t="s">
        <v>592</v>
      </c>
      <c r="G27" s="826"/>
      <c r="H27" s="1"/>
      <c r="I27" s="1"/>
      <c r="J27" s="617"/>
      <c r="K27" s="1"/>
      <c r="L27" s="1"/>
      <c r="M27" s="616"/>
      <c r="N27" s="118"/>
      <c r="O27" s="116"/>
      <c r="P27" s="116"/>
      <c r="Q27" s="116">
        <v>1</v>
      </c>
      <c r="R27" s="115"/>
      <c r="S27" s="115"/>
      <c r="T27" s="115"/>
      <c r="U27" s="115"/>
      <c r="V27" s="115"/>
      <c r="W27" s="1"/>
      <c r="X27" s="703"/>
      <c r="Y27" s="1"/>
    </row>
    <row r="28" spans="1:25" ht="45" customHeight="1">
      <c r="A28" s="741"/>
      <c r="B28" s="823"/>
      <c r="C28" s="740"/>
      <c r="D28" s="824"/>
      <c r="E28" s="308">
        <v>3</v>
      </c>
      <c r="F28" s="460" t="s">
        <v>593</v>
      </c>
      <c r="G28" s="826"/>
      <c r="H28" s="1"/>
      <c r="I28" s="1"/>
      <c r="J28" s="617"/>
      <c r="K28" s="1"/>
      <c r="L28" s="1"/>
      <c r="M28" s="616"/>
      <c r="N28" s="118"/>
      <c r="O28" s="116"/>
      <c r="P28" s="116"/>
      <c r="Q28" s="116">
        <v>1</v>
      </c>
      <c r="R28" s="115"/>
      <c r="S28" s="115"/>
      <c r="T28" s="115"/>
      <c r="U28" s="115"/>
      <c r="V28" s="115"/>
      <c r="W28" s="1"/>
      <c r="X28" s="703"/>
      <c r="Y28" s="1"/>
    </row>
    <row r="29" spans="1:25" ht="45" customHeight="1">
      <c r="A29" s="741"/>
      <c r="B29" s="823"/>
      <c r="C29" s="740"/>
      <c r="D29" s="824"/>
      <c r="E29" s="308">
        <v>4</v>
      </c>
      <c r="F29" s="460" t="s">
        <v>594</v>
      </c>
      <c r="G29" s="826"/>
      <c r="H29" s="1"/>
      <c r="I29" s="1"/>
      <c r="J29" s="617"/>
      <c r="K29" s="1"/>
      <c r="L29" s="1"/>
      <c r="M29" s="616"/>
      <c r="N29" s="118">
        <v>1</v>
      </c>
      <c r="O29" s="115"/>
      <c r="P29" s="115"/>
      <c r="Q29" s="115"/>
      <c r="R29" s="115"/>
      <c r="S29" s="115"/>
      <c r="T29" s="115"/>
      <c r="U29" s="115"/>
      <c r="V29" s="115"/>
      <c r="W29" s="1"/>
      <c r="X29" s="703"/>
      <c r="Y29" s="1"/>
    </row>
    <row r="30" spans="1:25" ht="45" customHeight="1">
      <c r="A30" s="741"/>
      <c r="B30" s="823"/>
      <c r="C30" s="740"/>
      <c r="D30" s="824"/>
      <c r="E30" s="308">
        <v>5</v>
      </c>
      <c r="F30" s="460" t="s">
        <v>595</v>
      </c>
      <c r="G30" s="826"/>
      <c r="H30" s="1"/>
      <c r="I30" s="1"/>
      <c r="J30" s="617"/>
      <c r="K30" s="1"/>
      <c r="L30" s="1"/>
      <c r="M30" s="616"/>
      <c r="N30" s="118">
        <v>1</v>
      </c>
      <c r="O30" s="115"/>
      <c r="P30" s="115"/>
      <c r="Q30" s="115"/>
      <c r="R30" s="115"/>
      <c r="S30" s="115"/>
      <c r="T30" s="115"/>
      <c r="U30" s="115"/>
      <c r="V30" s="115"/>
      <c r="W30" s="1"/>
      <c r="X30" s="703"/>
      <c r="Y30" s="1"/>
    </row>
    <row r="31" spans="1:25" ht="45" customHeight="1">
      <c r="A31" s="741"/>
      <c r="B31" s="823"/>
      <c r="C31" s="740"/>
      <c r="D31" s="824"/>
      <c r="E31" s="308">
        <v>6</v>
      </c>
      <c r="F31" s="460" t="s">
        <v>596</v>
      </c>
      <c r="G31" s="826"/>
      <c r="H31" s="1"/>
      <c r="I31" s="1"/>
      <c r="J31" s="617"/>
      <c r="K31" s="1"/>
      <c r="L31" s="1"/>
      <c r="M31" s="616"/>
      <c r="N31" s="118"/>
      <c r="O31" s="116"/>
      <c r="P31" s="116"/>
      <c r="Q31" s="116">
        <v>1</v>
      </c>
      <c r="R31" s="115"/>
      <c r="S31" s="115"/>
      <c r="T31" s="115"/>
      <c r="U31" s="115"/>
      <c r="V31" s="115"/>
      <c r="W31" s="1"/>
      <c r="X31" s="703"/>
      <c r="Y31" s="1"/>
    </row>
    <row r="32" spans="1:25" ht="45" customHeight="1">
      <c r="A32" s="741"/>
      <c r="B32" s="823"/>
      <c r="C32" s="740"/>
      <c r="D32" s="824"/>
      <c r="E32" s="308">
        <v>7</v>
      </c>
      <c r="F32" s="460" t="s">
        <v>597</v>
      </c>
      <c r="G32" s="826"/>
      <c r="H32" s="1"/>
      <c r="I32" s="1"/>
      <c r="J32" s="617"/>
      <c r="K32" s="1"/>
      <c r="L32" s="1"/>
      <c r="M32" s="616"/>
      <c r="N32" s="118">
        <v>1</v>
      </c>
      <c r="O32" s="115"/>
      <c r="P32" s="115"/>
      <c r="Q32" s="115"/>
      <c r="R32" s="115"/>
      <c r="S32" s="115"/>
      <c r="T32" s="115"/>
      <c r="U32" s="115"/>
      <c r="V32" s="115"/>
      <c r="W32" s="1"/>
      <c r="X32" s="703"/>
      <c r="Y32" s="1"/>
    </row>
    <row r="33" spans="1:25" ht="45" customHeight="1">
      <c r="A33" s="741"/>
      <c r="B33" s="823"/>
      <c r="C33" s="740"/>
      <c r="D33" s="824"/>
      <c r="E33" s="308">
        <v>8</v>
      </c>
      <c r="F33" s="460" t="s">
        <v>598</v>
      </c>
      <c r="G33" s="826"/>
      <c r="H33" s="1"/>
      <c r="I33" s="1"/>
      <c r="J33" s="617"/>
      <c r="K33" s="1"/>
      <c r="L33" s="1"/>
      <c r="M33" s="616"/>
      <c r="N33" s="118"/>
      <c r="O33" s="116"/>
      <c r="P33" s="116">
        <v>1</v>
      </c>
      <c r="Q33" s="115"/>
      <c r="R33" s="115"/>
      <c r="S33" s="115"/>
      <c r="T33" s="115"/>
      <c r="U33" s="115"/>
      <c r="V33" s="115"/>
      <c r="W33" s="1"/>
      <c r="X33" s="703"/>
      <c r="Y33" s="1"/>
    </row>
    <row r="34" spans="1:25" ht="45" customHeight="1">
      <c r="A34" s="401">
        <v>12</v>
      </c>
      <c r="B34" s="130" t="s">
        <v>599</v>
      </c>
      <c r="C34" s="425" t="s">
        <v>590</v>
      </c>
      <c r="D34" s="462" t="s">
        <v>1540</v>
      </c>
      <c r="E34" s="308">
        <v>1</v>
      </c>
      <c r="F34" s="509" t="s">
        <v>600</v>
      </c>
      <c r="G34" s="531" t="s">
        <v>2381</v>
      </c>
      <c r="H34" s="1"/>
      <c r="I34" s="1"/>
      <c r="J34" s="398">
        <v>113.98</v>
      </c>
      <c r="K34" s="1"/>
      <c r="L34" s="1"/>
      <c r="M34" s="397" t="s">
        <v>206</v>
      </c>
      <c r="N34" s="118"/>
      <c r="O34" s="116"/>
      <c r="P34" s="116"/>
      <c r="Q34" s="116"/>
      <c r="R34" s="116"/>
      <c r="S34" s="116"/>
      <c r="T34" s="116"/>
      <c r="U34" s="116">
        <v>1</v>
      </c>
      <c r="V34" s="115"/>
      <c r="W34" s="1"/>
      <c r="X34" s="423">
        <v>71.92</v>
      </c>
      <c r="Y34" s="1"/>
    </row>
    <row r="35" spans="1:25" ht="45" customHeight="1">
      <c r="A35" s="741">
        <v>13</v>
      </c>
      <c r="B35" s="823" t="s">
        <v>601</v>
      </c>
      <c r="C35" s="740" t="s">
        <v>590</v>
      </c>
      <c r="D35" s="824" t="s">
        <v>1541</v>
      </c>
      <c r="E35" s="308">
        <v>1</v>
      </c>
      <c r="F35" s="460" t="s">
        <v>602</v>
      </c>
      <c r="G35" s="814" t="s">
        <v>1773</v>
      </c>
      <c r="H35" s="1"/>
      <c r="I35" s="1"/>
      <c r="J35" s="617">
        <v>563.29</v>
      </c>
      <c r="K35" s="1"/>
      <c r="L35" s="1"/>
      <c r="M35" s="616" t="s">
        <v>206</v>
      </c>
      <c r="N35" s="118"/>
      <c r="O35" s="115"/>
      <c r="P35" s="115"/>
      <c r="Q35" s="115"/>
      <c r="R35" s="115"/>
      <c r="S35" s="115"/>
      <c r="T35" s="115"/>
      <c r="U35" s="115"/>
      <c r="V35" s="115"/>
      <c r="W35" s="1"/>
      <c r="X35" s="1"/>
      <c r="Y35" s="1"/>
    </row>
    <row r="36" spans="1:25" ht="45" customHeight="1">
      <c r="A36" s="741"/>
      <c r="B36" s="823"/>
      <c r="C36" s="740"/>
      <c r="D36" s="824"/>
      <c r="E36" s="308">
        <v>2</v>
      </c>
      <c r="F36" s="460" t="s">
        <v>603</v>
      </c>
      <c r="G36" s="814"/>
      <c r="H36" s="1"/>
      <c r="I36" s="1"/>
      <c r="J36" s="617"/>
      <c r="K36" s="1"/>
      <c r="L36" s="1"/>
      <c r="M36" s="616"/>
      <c r="N36" s="118"/>
      <c r="O36" s="115"/>
      <c r="P36" s="115"/>
      <c r="Q36" s="115"/>
      <c r="R36" s="115"/>
      <c r="S36" s="115"/>
      <c r="T36" s="115"/>
      <c r="U36" s="115"/>
      <c r="V36" s="115"/>
      <c r="W36" s="1"/>
      <c r="X36" s="1"/>
      <c r="Y36" s="1"/>
    </row>
    <row r="37" spans="1:25" ht="45" customHeight="1">
      <c r="A37" s="741"/>
      <c r="B37" s="823"/>
      <c r="C37" s="740"/>
      <c r="D37" s="824"/>
      <c r="E37" s="308">
        <v>3</v>
      </c>
      <c r="F37" s="460" t="s">
        <v>604</v>
      </c>
      <c r="G37" s="814"/>
      <c r="H37" s="1"/>
      <c r="I37" s="1"/>
      <c r="J37" s="617"/>
      <c r="K37" s="1"/>
      <c r="L37" s="1"/>
      <c r="M37" s="616"/>
      <c r="N37" s="118"/>
      <c r="O37" s="115"/>
      <c r="P37" s="115"/>
      <c r="Q37" s="115"/>
      <c r="R37" s="115"/>
      <c r="S37" s="115"/>
      <c r="T37" s="115"/>
      <c r="U37" s="115"/>
      <c r="V37" s="115"/>
      <c r="W37" s="1"/>
      <c r="X37" s="1"/>
      <c r="Y37" s="1"/>
    </row>
    <row r="38" spans="1:25" ht="45" customHeight="1">
      <c r="A38" s="741"/>
      <c r="B38" s="823"/>
      <c r="C38" s="740"/>
      <c r="D38" s="824"/>
      <c r="E38" s="308">
        <v>4</v>
      </c>
      <c r="F38" s="460" t="s">
        <v>605</v>
      </c>
      <c r="G38" s="814"/>
      <c r="H38" s="1"/>
      <c r="I38" s="1"/>
      <c r="J38" s="617"/>
      <c r="K38" s="1"/>
      <c r="L38" s="1"/>
      <c r="M38" s="616"/>
      <c r="N38" s="118"/>
      <c r="O38" s="115"/>
      <c r="P38" s="115"/>
      <c r="Q38" s="115"/>
      <c r="R38" s="115"/>
      <c r="S38" s="115"/>
      <c r="T38" s="115"/>
      <c r="U38" s="115"/>
      <c r="V38" s="115"/>
      <c r="W38" s="1"/>
      <c r="X38" s="1"/>
      <c r="Y38" s="1"/>
    </row>
    <row r="39" spans="1:25" ht="45" customHeight="1">
      <c r="A39" s="741"/>
      <c r="B39" s="823"/>
      <c r="C39" s="740"/>
      <c r="D39" s="824"/>
      <c r="E39" s="308">
        <v>5</v>
      </c>
      <c r="F39" s="460" t="s">
        <v>606</v>
      </c>
      <c r="G39" s="814"/>
      <c r="H39" s="1"/>
      <c r="I39" s="1"/>
      <c r="J39" s="617"/>
      <c r="K39" s="1"/>
      <c r="L39" s="1"/>
      <c r="M39" s="616"/>
      <c r="N39" s="118"/>
      <c r="O39" s="115"/>
      <c r="P39" s="115"/>
      <c r="Q39" s="115"/>
      <c r="R39" s="115"/>
      <c r="S39" s="115"/>
      <c r="T39" s="115"/>
      <c r="U39" s="115"/>
      <c r="V39" s="115"/>
      <c r="W39" s="1"/>
      <c r="X39" s="1"/>
      <c r="Y39" s="1"/>
    </row>
    <row r="40" spans="1:25" ht="45" customHeight="1">
      <c r="A40" s="401">
        <v>14</v>
      </c>
      <c r="B40" s="130" t="s">
        <v>607</v>
      </c>
      <c r="C40" s="425" t="s">
        <v>590</v>
      </c>
      <c r="D40" s="462" t="s">
        <v>1526</v>
      </c>
      <c r="E40" s="308">
        <v>1</v>
      </c>
      <c r="F40" s="460" t="s">
        <v>608</v>
      </c>
      <c r="G40" s="531" t="s">
        <v>1553</v>
      </c>
      <c r="H40" s="1"/>
      <c r="I40" s="1"/>
      <c r="J40" s="398">
        <v>113.01</v>
      </c>
      <c r="K40" s="1"/>
      <c r="L40" s="1"/>
      <c r="M40" s="397" t="s">
        <v>206</v>
      </c>
      <c r="N40" s="118">
        <v>1</v>
      </c>
      <c r="O40" s="115"/>
      <c r="P40" s="115"/>
      <c r="Q40" s="115"/>
      <c r="R40" s="115"/>
      <c r="S40" s="115"/>
      <c r="T40" s="115"/>
      <c r="U40" s="115"/>
      <c r="V40" s="115"/>
      <c r="W40" s="1"/>
      <c r="X40" s="1"/>
      <c r="Y40" s="1"/>
    </row>
    <row r="41" spans="1:25" ht="45" customHeight="1">
      <c r="A41" s="401">
        <v>15</v>
      </c>
      <c r="B41" s="130" t="s">
        <v>609</v>
      </c>
      <c r="C41" s="425" t="s">
        <v>590</v>
      </c>
      <c r="D41" s="462" t="s">
        <v>1542</v>
      </c>
      <c r="E41" s="308">
        <v>1</v>
      </c>
      <c r="F41" s="460" t="s">
        <v>610</v>
      </c>
      <c r="G41" s="531" t="s">
        <v>1554</v>
      </c>
      <c r="H41" s="1"/>
      <c r="I41" s="1"/>
      <c r="J41" s="398">
        <v>112.37</v>
      </c>
      <c r="K41" s="1"/>
      <c r="L41" s="1"/>
      <c r="M41" s="397" t="s">
        <v>206</v>
      </c>
      <c r="N41" s="118"/>
      <c r="O41" s="116"/>
      <c r="P41" s="116"/>
      <c r="Q41" s="116"/>
      <c r="R41" s="116"/>
      <c r="S41" s="116"/>
      <c r="T41" s="116">
        <v>1</v>
      </c>
      <c r="U41" s="115"/>
      <c r="V41" s="115"/>
      <c r="W41" s="1"/>
      <c r="X41" s="423">
        <v>60.72</v>
      </c>
      <c r="Y41" s="1"/>
    </row>
    <row r="42" spans="1:25" ht="45" customHeight="1">
      <c r="A42" s="741">
        <v>16</v>
      </c>
      <c r="B42" s="823" t="s">
        <v>611</v>
      </c>
      <c r="C42" s="740" t="s">
        <v>590</v>
      </c>
      <c r="D42" s="824" t="s">
        <v>1543</v>
      </c>
      <c r="E42" s="308">
        <v>1</v>
      </c>
      <c r="F42" s="460" t="s">
        <v>612</v>
      </c>
      <c r="G42" s="826" t="s">
        <v>1555</v>
      </c>
      <c r="H42" s="1"/>
      <c r="I42" s="1"/>
      <c r="J42" s="617">
        <v>698.88</v>
      </c>
      <c r="K42" s="1"/>
      <c r="L42" s="1"/>
      <c r="M42" s="616" t="s">
        <v>206</v>
      </c>
      <c r="N42" s="118"/>
      <c r="O42" s="116"/>
      <c r="P42" s="116"/>
      <c r="Q42" s="116"/>
      <c r="R42" s="116"/>
      <c r="S42" s="116">
        <v>1</v>
      </c>
      <c r="T42" s="115"/>
      <c r="U42" s="115"/>
      <c r="V42" s="115"/>
      <c r="W42" s="1"/>
      <c r="X42" s="703">
        <v>219.23</v>
      </c>
      <c r="Y42" s="1"/>
    </row>
    <row r="43" spans="1:25" ht="45" customHeight="1">
      <c r="A43" s="741"/>
      <c r="B43" s="823"/>
      <c r="C43" s="740"/>
      <c r="D43" s="824"/>
      <c r="E43" s="308">
        <v>2</v>
      </c>
      <c r="F43" s="460" t="s">
        <v>613</v>
      </c>
      <c r="G43" s="826"/>
      <c r="H43" s="1"/>
      <c r="I43" s="1"/>
      <c r="J43" s="617"/>
      <c r="K43" s="1"/>
      <c r="L43" s="1"/>
      <c r="M43" s="616"/>
      <c r="N43" s="118"/>
      <c r="O43" s="116"/>
      <c r="P43" s="116"/>
      <c r="Q43" s="116"/>
      <c r="R43" s="116">
        <v>1</v>
      </c>
      <c r="S43" s="115"/>
      <c r="T43" s="115"/>
      <c r="U43" s="115"/>
      <c r="V43" s="115"/>
      <c r="W43" s="1"/>
      <c r="X43" s="703"/>
      <c r="Y43" s="1"/>
    </row>
    <row r="44" spans="1:25" ht="45" customHeight="1">
      <c r="A44" s="741"/>
      <c r="B44" s="823"/>
      <c r="C44" s="740"/>
      <c r="D44" s="824"/>
      <c r="E44" s="308">
        <v>3</v>
      </c>
      <c r="F44" s="460" t="s">
        <v>614</v>
      </c>
      <c r="G44" s="826"/>
      <c r="H44" s="1"/>
      <c r="I44" s="1"/>
      <c r="J44" s="617"/>
      <c r="K44" s="1"/>
      <c r="L44" s="1"/>
      <c r="M44" s="616"/>
      <c r="N44" s="118"/>
      <c r="O44" s="116"/>
      <c r="P44" s="116"/>
      <c r="Q44" s="116"/>
      <c r="R44" s="116"/>
      <c r="S44" s="116"/>
      <c r="T44" s="116"/>
      <c r="U44" s="116">
        <v>1</v>
      </c>
      <c r="V44" s="115"/>
      <c r="W44" s="1"/>
      <c r="X44" s="703"/>
      <c r="Y44" s="1"/>
    </row>
    <row r="45" spans="1:25" ht="45" customHeight="1">
      <c r="A45" s="741"/>
      <c r="B45" s="823"/>
      <c r="C45" s="740"/>
      <c r="D45" s="824"/>
      <c r="E45" s="308">
        <v>4</v>
      </c>
      <c r="F45" s="460" t="s">
        <v>615</v>
      </c>
      <c r="G45" s="826"/>
      <c r="H45" s="1"/>
      <c r="I45" s="1"/>
      <c r="J45" s="617"/>
      <c r="K45" s="1"/>
      <c r="L45" s="1"/>
      <c r="M45" s="616"/>
      <c r="N45" s="118">
        <v>1</v>
      </c>
      <c r="O45" s="115"/>
      <c r="P45" s="115"/>
      <c r="Q45" s="115"/>
      <c r="R45" s="115"/>
      <c r="S45" s="115"/>
      <c r="T45" s="115"/>
      <c r="U45" s="115"/>
      <c r="V45" s="115"/>
      <c r="W45" s="1"/>
      <c r="X45" s="703"/>
      <c r="Y45" s="1"/>
    </row>
    <row r="46" spans="1:25" ht="45" customHeight="1">
      <c r="A46" s="741"/>
      <c r="B46" s="823"/>
      <c r="C46" s="740"/>
      <c r="D46" s="824"/>
      <c r="E46" s="308">
        <v>5</v>
      </c>
      <c r="F46" s="460" t="s">
        <v>616</v>
      </c>
      <c r="G46" s="826"/>
      <c r="H46" s="1"/>
      <c r="I46" s="1"/>
      <c r="J46" s="617"/>
      <c r="K46" s="1"/>
      <c r="L46" s="1"/>
      <c r="M46" s="616"/>
      <c r="N46" s="118"/>
      <c r="O46" s="116"/>
      <c r="P46" s="116"/>
      <c r="Q46" s="116"/>
      <c r="R46" s="116"/>
      <c r="S46" s="116">
        <v>1</v>
      </c>
      <c r="T46" s="115"/>
      <c r="U46" s="115"/>
      <c r="V46" s="115"/>
      <c r="W46" s="1"/>
      <c r="X46" s="703"/>
      <c r="Y46" s="1"/>
    </row>
    <row r="47" spans="1:25" ht="45" customHeight="1">
      <c r="A47" s="741"/>
      <c r="B47" s="823"/>
      <c r="C47" s="740"/>
      <c r="D47" s="824"/>
      <c r="E47" s="308">
        <v>6</v>
      </c>
      <c r="F47" s="460" t="s">
        <v>617</v>
      </c>
      <c r="G47" s="826"/>
      <c r="H47" s="1"/>
      <c r="I47" s="1"/>
      <c r="J47" s="617"/>
      <c r="K47" s="1"/>
      <c r="L47" s="1"/>
      <c r="M47" s="616"/>
      <c r="N47" s="118">
        <v>1</v>
      </c>
      <c r="O47" s="115"/>
      <c r="P47" s="115"/>
      <c r="Q47" s="115"/>
      <c r="R47" s="115"/>
      <c r="S47" s="115"/>
      <c r="T47" s="115"/>
      <c r="U47" s="115"/>
      <c r="V47" s="115"/>
      <c r="W47" s="1"/>
      <c r="X47" s="703"/>
      <c r="Y47" s="1"/>
    </row>
    <row r="48" spans="1:25" ht="45" customHeight="1">
      <c r="A48" s="741">
        <v>17</v>
      </c>
      <c r="B48" s="823" t="s">
        <v>618</v>
      </c>
      <c r="C48" s="740" t="s">
        <v>590</v>
      </c>
      <c r="D48" s="824" t="s">
        <v>1544</v>
      </c>
      <c r="E48" s="308">
        <v>1</v>
      </c>
      <c r="F48" s="460" t="s">
        <v>619</v>
      </c>
      <c r="G48" s="826" t="s">
        <v>1556</v>
      </c>
      <c r="H48" s="1"/>
      <c r="I48" s="1"/>
      <c r="J48" s="617">
        <v>227.07</v>
      </c>
      <c r="K48" s="1"/>
      <c r="L48" s="1"/>
      <c r="M48" s="616" t="s">
        <v>206</v>
      </c>
      <c r="N48" s="118">
        <v>1</v>
      </c>
      <c r="O48" s="115"/>
      <c r="P48" s="115"/>
      <c r="Q48" s="115"/>
      <c r="R48" s="115"/>
      <c r="S48" s="115"/>
      <c r="T48" s="115"/>
      <c r="U48" s="115"/>
      <c r="V48" s="115"/>
      <c r="W48" s="1"/>
      <c r="X48" s="703">
        <v>21.87</v>
      </c>
      <c r="Y48" s="1"/>
    </row>
    <row r="49" spans="1:25" ht="45" customHeight="1">
      <c r="A49" s="741"/>
      <c r="B49" s="823"/>
      <c r="C49" s="740"/>
      <c r="D49" s="824"/>
      <c r="E49" s="308">
        <v>2</v>
      </c>
      <c r="F49" s="460" t="s">
        <v>620</v>
      </c>
      <c r="G49" s="826"/>
      <c r="H49" s="1"/>
      <c r="I49" s="1"/>
      <c r="J49" s="617"/>
      <c r="K49" s="1"/>
      <c r="L49" s="1"/>
      <c r="M49" s="616"/>
      <c r="N49" s="118"/>
      <c r="O49" s="116"/>
      <c r="P49" s="116">
        <v>1</v>
      </c>
      <c r="Q49" s="1"/>
      <c r="R49" s="115"/>
      <c r="S49" s="115"/>
      <c r="T49" s="115"/>
      <c r="U49" s="115"/>
      <c r="V49" s="115"/>
      <c r="W49" s="1"/>
      <c r="X49" s="703"/>
      <c r="Y49" s="1"/>
    </row>
    <row r="50" spans="1:25" ht="45" customHeight="1">
      <c r="A50" s="401">
        <v>18</v>
      </c>
      <c r="B50" s="130" t="s">
        <v>621</v>
      </c>
      <c r="C50" s="425" t="s">
        <v>590</v>
      </c>
      <c r="D50" s="544" t="s">
        <v>1545</v>
      </c>
      <c r="E50" s="308">
        <v>1</v>
      </c>
      <c r="F50" s="460" t="s">
        <v>622</v>
      </c>
      <c r="G50" s="531" t="s">
        <v>1553</v>
      </c>
      <c r="H50" s="1"/>
      <c r="I50" s="1"/>
      <c r="J50" s="398">
        <v>113.92</v>
      </c>
      <c r="K50" s="1"/>
      <c r="L50" s="1"/>
      <c r="M50" s="397" t="s">
        <v>206</v>
      </c>
      <c r="N50" s="118"/>
      <c r="O50" s="116"/>
      <c r="P50" s="116"/>
      <c r="Q50" s="116"/>
      <c r="R50" s="116"/>
      <c r="S50" s="116">
        <v>1</v>
      </c>
      <c r="T50" s="115"/>
      <c r="U50" s="115"/>
      <c r="V50" s="115"/>
      <c r="W50" s="1"/>
      <c r="X50" s="423">
        <v>45.15</v>
      </c>
      <c r="Y50" s="1"/>
    </row>
    <row r="51" spans="1:25" ht="45" customHeight="1">
      <c r="A51" s="741">
        <v>19</v>
      </c>
      <c r="B51" s="823" t="s">
        <v>623</v>
      </c>
      <c r="C51" s="740" t="s">
        <v>590</v>
      </c>
      <c r="D51" s="824" t="s">
        <v>590</v>
      </c>
      <c r="E51" s="308">
        <v>1</v>
      </c>
      <c r="F51" s="460" t="s">
        <v>624</v>
      </c>
      <c r="G51" s="826" t="s">
        <v>1557</v>
      </c>
      <c r="H51" s="1"/>
      <c r="I51" s="1"/>
      <c r="J51" s="617">
        <v>333.66</v>
      </c>
      <c r="K51" s="1"/>
      <c r="L51" s="1"/>
      <c r="M51" s="616" t="s">
        <v>206</v>
      </c>
      <c r="N51" s="118"/>
      <c r="O51" s="116"/>
      <c r="P51" s="116"/>
      <c r="Q51" s="116">
        <v>1</v>
      </c>
      <c r="R51" s="115"/>
      <c r="S51" s="115"/>
      <c r="T51" s="115"/>
      <c r="U51" s="115"/>
      <c r="V51" s="115"/>
      <c r="W51" s="1"/>
      <c r="X51" s="703">
        <v>173.18</v>
      </c>
      <c r="Y51" s="1"/>
    </row>
    <row r="52" spans="1:25" ht="45" customHeight="1">
      <c r="A52" s="741"/>
      <c r="B52" s="823"/>
      <c r="C52" s="740"/>
      <c r="D52" s="824"/>
      <c r="E52" s="308">
        <v>2</v>
      </c>
      <c r="F52" s="460" t="s">
        <v>625</v>
      </c>
      <c r="G52" s="826"/>
      <c r="H52" s="1"/>
      <c r="I52" s="1"/>
      <c r="J52" s="617"/>
      <c r="K52" s="1"/>
      <c r="L52" s="1"/>
      <c r="M52" s="616"/>
      <c r="N52" s="118"/>
      <c r="O52" s="116"/>
      <c r="P52" s="116"/>
      <c r="Q52" s="116"/>
      <c r="R52" s="116"/>
      <c r="S52" s="164">
        <v>1</v>
      </c>
      <c r="T52" s="115"/>
      <c r="U52" s="115"/>
      <c r="V52" s="115"/>
      <c r="W52" s="1"/>
      <c r="X52" s="703"/>
      <c r="Y52" s="1"/>
    </row>
    <row r="53" spans="1:25" ht="45" customHeight="1">
      <c r="A53" s="741"/>
      <c r="B53" s="823"/>
      <c r="C53" s="740"/>
      <c r="D53" s="824"/>
      <c r="E53" s="308">
        <v>3</v>
      </c>
      <c r="F53" s="460" t="s">
        <v>626</v>
      </c>
      <c r="G53" s="826"/>
      <c r="H53" s="1"/>
      <c r="I53" s="1"/>
      <c r="J53" s="617"/>
      <c r="K53" s="1"/>
      <c r="L53" s="1"/>
      <c r="M53" s="616"/>
      <c r="N53" s="118"/>
      <c r="O53" s="116"/>
      <c r="P53" s="116"/>
      <c r="Q53" s="116"/>
      <c r="R53" s="116"/>
      <c r="S53" s="116"/>
      <c r="T53" s="116"/>
      <c r="U53" s="164">
        <v>1</v>
      </c>
      <c r="V53" s="115"/>
      <c r="W53" s="1"/>
      <c r="X53" s="703"/>
      <c r="Y53" s="1"/>
    </row>
    <row r="54" spans="1:25" ht="45" customHeight="1">
      <c r="A54" s="741">
        <v>20</v>
      </c>
      <c r="B54" s="823" t="s">
        <v>627</v>
      </c>
      <c r="C54" s="740" t="s">
        <v>590</v>
      </c>
      <c r="D54" s="824" t="s">
        <v>1546</v>
      </c>
      <c r="E54" s="308">
        <v>1</v>
      </c>
      <c r="F54" s="460" t="s">
        <v>628</v>
      </c>
      <c r="G54" s="826" t="s">
        <v>1863</v>
      </c>
      <c r="H54" s="1"/>
      <c r="I54" s="1"/>
      <c r="J54" s="617">
        <v>567.02</v>
      </c>
      <c r="K54" s="1"/>
      <c r="L54" s="1"/>
      <c r="M54" s="616" t="s">
        <v>206</v>
      </c>
      <c r="N54" s="118">
        <v>1</v>
      </c>
      <c r="O54" s="115"/>
      <c r="P54" s="115"/>
      <c r="Q54" s="115"/>
      <c r="R54" s="115"/>
      <c r="S54" s="115"/>
      <c r="T54" s="115"/>
      <c r="U54" s="115"/>
      <c r="V54" s="115"/>
      <c r="W54" s="1"/>
      <c r="X54" s="1"/>
      <c r="Y54" s="1"/>
    </row>
    <row r="55" spans="1:25" ht="45" customHeight="1">
      <c r="A55" s="741"/>
      <c r="B55" s="823"/>
      <c r="C55" s="740"/>
      <c r="D55" s="824"/>
      <c r="E55" s="308">
        <v>2</v>
      </c>
      <c r="F55" s="460" t="s">
        <v>629</v>
      </c>
      <c r="G55" s="826"/>
      <c r="H55" s="1"/>
      <c r="I55" s="1"/>
      <c r="J55" s="617"/>
      <c r="K55" s="1"/>
      <c r="L55" s="1"/>
      <c r="M55" s="616"/>
      <c r="N55" s="118">
        <v>1</v>
      </c>
      <c r="O55" s="115"/>
      <c r="P55" s="115"/>
      <c r="Q55" s="115"/>
      <c r="R55" s="115"/>
      <c r="S55" s="115"/>
      <c r="T55" s="115"/>
      <c r="U55" s="115"/>
      <c r="V55" s="115"/>
      <c r="W55" s="1"/>
      <c r="X55" s="1"/>
      <c r="Y55" s="1"/>
    </row>
    <row r="56" spans="1:25" ht="45" customHeight="1">
      <c r="A56" s="741"/>
      <c r="B56" s="823"/>
      <c r="C56" s="740"/>
      <c r="D56" s="824"/>
      <c r="E56" s="308">
        <v>3</v>
      </c>
      <c r="F56" s="460" t="s">
        <v>630</v>
      </c>
      <c r="G56" s="826"/>
      <c r="H56" s="1"/>
      <c r="I56" s="1"/>
      <c r="J56" s="617"/>
      <c r="K56" s="1"/>
      <c r="L56" s="1"/>
      <c r="M56" s="616"/>
      <c r="N56" s="118">
        <v>1</v>
      </c>
      <c r="O56" s="115"/>
      <c r="P56" s="115"/>
      <c r="Q56" s="115"/>
      <c r="R56" s="115"/>
      <c r="S56" s="115"/>
      <c r="T56" s="115"/>
      <c r="U56" s="115"/>
      <c r="V56" s="115"/>
      <c r="W56" s="1"/>
      <c r="X56" s="1"/>
      <c r="Y56" s="1"/>
    </row>
    <row r="57" spans="1:25" ht="45" customHeight="1">
      <c r="A57" s="741"/>
      <c r="B57" s="823"/>
      <c r="C57" s="740"/>
      <c r="D57" s="824"/>
      <c r="E57" s="308">
        <v>4</v>
      </c>
      <c r="F57" s="460" t="s">
        <v>631</v>
      </c>
      <c r="G57" s="826"/>
      <c r="H57" s="1"/>
      <c r="I57" s="1"/>
      <c r="J57" s="617"/>
      <c r="K57" s="1"/>
      <c r="L57" s="1"/>
      <c r="M57" s="616"/>
      <c r="N57" s="118">
        <v>1</v>
      </c>
      <c r="O57" s="115"/>
      <c r="P57" s="115"/>
      <c r="Q57" s="115"/>
      <c r="R57" s="115"/>
      <c r="S57" s="115"/>
      <c r="T57" s="115"/>
      <c r="U57" s="115"/>
      <c r="V57" s="115"/>
      <c r="W57" s="1"/>
      <c r="X57" s="1"/>
      <c r="Y57" s="1"/>
    </row>
    <row r="58" spans="1:25" ht="45" customHeight="1">
      <c r="A58" s="741"/>
      <c r="B58" s="823"/>
      <c r="C58" s="740"/>
      <c r="D58" s="824"/>
      <c r="E58" s="308">
        <v>5</v>
      </c>
      <c r="F58" s="460" t="s">
        <v>632</v>
      </c>
      <c r="G58" s="826"/>
      <c r="H58" s="1"/>
      <c r="I58" s="1"/>
      <c r="J58" s="617"/>
      <c r="K58" s="1"/>
      <c r="L58" s="1"/>
      <c r="M58" s="616"/>
      <c r="N58" s="118">
        <v>1</v>
      </c>
      <c r="O58" s="115"/>
      <c r="P58" s="115"/>
      <c r="Q58" s="115"/>
      <c r="R58" s="115"/>
      <c r="S58" s="115"/>
      <c r="T58" s="115"/>
      <c r="U58" s="115"/>
      <c r="V58" s="115"/>
      <c r="W58" s="1"/>
      <c r="X58" s="1"/>
      <c r="Y58" s="1"/>
    </row>
    <row r="59" spans="1:25" ht="45" customHeight="1">
      <c r="A59" s="741">
        <v>21</v>
      </c>
      <c r="B59" s="823" t="s">
        <v>633</v>
      </c>
      <c r="C59" s="740" t="s">
        <v>634</v>
      </c>
      <c r="D59" s="825" t="s">
        <v>1529</v>
      </c>
      <c r="E59" s="308">
        <v>1</v>
      </c>
      <c r="F59" s="460" t="s">
        <v>635</v>
      </c>
      <c r="G59" s="826" t="s">
        <v>1861</v>
      </c>
      <c r="H59" s="1"/>
      <c r="I59" s="1"/>
      <c r="J59" s="617">
        <v>683.22</v>
      </c>
      <c r="K59" s="1"/>
      <c r="L59" s="1"/>
      <c r="M59" s="616" t="s">
        <v>206</v>
      </c>
      <c r="N59" s="118"/>
      <c r="O59" s="250"/>
      <c r="P59" s="116"/>
      <c r="Q59" s="116"/>
      <c r="R59" s="164">
        <v>1</v>
      </c>
      <c r="S59" s="115"/>
      <c r="T59" s="115"/>
      <c r="U59" s="115"/>
      <c r="V59" s="115"/>
      <c r="W59" s="1"/>
      <c r="X59" s="703">
        <v>163.38999999999999</v>
      </c>
      <c r="Y59" s="166" t="s">
        <v>1865</v>
      </c>
    </row>
    <row r="60" spans="1:25" ht="45" customHeight="1">
      <c r="A60" s="741"/>
      <c r="B60" s="823"/>
      <c r="C60" s="740"/>
      <c r="D60" s="825"/>
      <c r="E60" s="308">
        <v>2</v>
      </c>
      <c r="F60" s="460" t="s">
        <v>636</v>
      </c>
      <c r="G60" s="826"/>
      <c r="H60" s="1"/>
      <c r="I60" s="1"/>
      <c r="J60" s="617"/>
      <c r="K60" s="1"/>
      <c r="L60" s="1"/>
      <c r="M60" s="616"/>
      <c r="N60" s="118"/>
      <c r="O60" s="250"/>
      <c r="P60" s="116"/>
      <c r="Q60" s="164">
        <v>1</v>
      </c>
      <c r="R60" s="115"/>
      <c r="S60" s="115"/>
      <c r="T60" s="115"/>
      <c r="U60" s="115"/>
      <c r="V60" s="115"/>
      <c r="W60" s="1"/>
      <c r="X60" s="703"/>
      <c r="Y60" s="166" t="s">
        <v>1866</v>
      </c>
    </row>
    <row r="61" spans="1:25" ht="45" customHeight="1">
      <c r="A61" s="741"/>
      <c r="B61" s="823"/>
      <c r="C61" s="740"/>
      <c r="D61" s="825"/>
      <c r="E61" s="308">
        <v>3</v>
      </c>
      <c r="F61" s="460" t="s">
        <v>637</v>
      </c>
      <c r="G61" s="826"/>
      <c r="H61" s="1"/>
      <c r="I61" s="1"/>
      <c r="J61" s="617"/>
      <c r="K61" s="1"/>
      <c r="L61" s="1"/>
      <c r="M61" s="616"/>
      <c r="N61" s="118"/>
      <c r="O61" s="164"/>
      <c r="P61" s="116"/>
      <c r="Q61" s="116"/>
      <c r="R61" s="164">
        <v>1</v>
      </c>
      <c r="S61" s="115"/>
      <c r="T61" s="115"/>
      <c r="U61" s="115"/>
      <c r="V61" s="115"/>
      <c r="W61" s="1"/>
      <c r="X61" s="703"/>
      <c r="Y61" s="166" t="s">
        <v>1867</v>
      </c>
    </row>
    <row r="62" spans="1:25" ht="45" customHeight="1">
      <c r="A62" s="741"/>
      <c r="B62" s="823"/>
      <c r="C62" s="740"/>
      <c r="D62" s="825"/>
      <c r="E62" s="308">
        <v>4</v>
      </c>
      <c r="F62" s="460" t="s">
        <v>638</v>
      </c>
      <c r="G62" s="826"/>
      <c r="H62" s="1"/>
      <c r="I62" s="1"/>
      <c r="J62" s="617"/>
      <c r="K62" s="1"/>
      <c r="L62" s="1"/>
      <c r="M62" s="616"/>
      <c r="N62" s="118"/>
      <c r="O62" s="164"/>
      <c r="P62" s="116"/>
      <c r="Q62" s="164">
        <v>1</v>
      </c>
      <c r="R62" s="115"/>
      <c r="S62" s="115"/>
      <c r="T62" s="115"/>
      <c r="U62" s="115"/>
      <c r="V62" s="115"/>
      <c r="W62" s="1"/>
      <c r="X62" s="703"/>
      <c r="Y62" s="166" t="s">
        <v>1866</v>
      </c>
    </row>
    <row r="63" spans="1:25" ht="45" customHeight="1">
      <c r="A63" s="741"/>
      <c r="B63" s="823"/>
      <c r="C63" s="740"/>
      <c r="D63" s="825"/>
      <c r="E63" s="308">
        <v>5</v>
      </c>
      <c r="F63" s="460" t="s">
        <v>639</v>
      </c>
      <c r="G63" s="826"/>
      <c r="H63" s="1"/>
      <c r="I63" s="1"/>
      <c r="J63" s="617"/>
      <c r="K63" s="1"/>
      <c r="L63" s="1"/>
      <c r="M63" s="616"/>
      <c r="N63" s="118"/>
      <c r="O63" s="164"/>
      <c r="P63" s="116">
        <v>1</v>
      </c>
      <c r="Q63" s="115"/>
      <c r="R63" s="115"/>
      <c r="S63" s="115"/>
      <c r="T63" s="115"/>
      <c r="U63" s="115"/>
      <c r="V63" s="115"/>
      <c r="W63" s="1"/>
      <c r="X63" s="703"/>
      <c r="Y63" s="166" t="s">
        <v>1864</v>
      </c>
    </row>
    <row r="64" spans="1:25" ht="45" customHeight="1">
      <c r="A64" s="741"/>
      <c r="B64" s="823"/>
      <c r="C64" s="740"/>
      <c r="D64" s="825"/>
      <c r="E64" s="308">
        <v>6</v>
      </c>
      <c r="F64" s="460" t="s">
        <v>640</v>
      </c>
      <c r="G64" s="826"/>
      <c r="H64" s="1"/>
      <c r="I64" s="1"/>
      <c r="J64" s="617"/>
      <c r="K64" s="1"/>
      <c r="L64" s="1"/>
      <c r="M64" s="616"/>
      <c r="N64" s="118"/>
      <c r="O64" s="164"/>
      <c r="P64" s="164">
        <v>1</v>
      </c>
      <c r="Q64" s="115"/>
      <c r="R64" s="115"/>
      <c r="S64" s="115"/>
      <c r="T64" s="115"/>
      <c r="U64" s="115"/>
      <c r="V64" s="115"/>
      <c r="W64" s="1"/>
      <c r="X64" s="703"/>
      <c r="Y64" s="166" t="s">
        <v>1865</v>
      </c>
    </row>
    <row r="65" spans="1:25" ht="45" customHeight="1">
      <c r="A65" s="741">
        <v>22</v>
      </c>
      <c r="B65" s="823" t="s">
        <v>641</v>
      </c>
      <c r="C65" s="740" t="s">
        <v>634</v>
      </c>
      <c r="D65" s="825" t="s">
        <v>1547</v>
      </c>
      <c r="E65" s="308">
        <v>1</v>
      </c>
      <c r="F65" s="460" t="s">
        <v>642</v>
      </c>
      <c r="G65" s="817" t="s">
        <v>1893</v>
      </c>
      <c r="H65" s="1"/>
      <c r="I65" s="1"/>
      <c r="J65" s="617">
        <v>221.29</v>
      </c>
      <c r="K65" s="1"/>
      <c r="L65" s="1"/>
      <c r="M65" s="616" t="s">
        <v>206</v>
      </c>
      <c r="N65" s="118">
        <v>1</v>
      </c>
      <c r="O65" s="115"/>
      <c r="P65" s="115"/>
      <c r="Q65" s="115"/>
      <c r="R65" s="115"/>
      <c r="S65" s="115"/>
      <c r="T65" s="115"/>
      <c r="U65" s="115"/>
      <c r="V65" s="115"/>
      <c r="W65" s="1"/>
      <c r="X65" s="1"/>
      <c r="Y65" s="1"/>
    </row>
    <row r="66" spans="1:25" ht="45" customHeight="1">
      <c r="A66" s="741"/>
      <c r="B66" s="823"/>
      <c r="C66" s="740"/>
      <c r="D66" s="825"/>
      <c r="E66" s="308">
        <v>2</v>
      </c>
      <c r="F66" s="460" t="s">
        <v>643</v>
      </c>
      <c r="G66" s="817"/>
      <c r="H66" s="1"/>
      <c r="I66" s="1"/>
      <c r="J66" s="617"/>
      <c r="K66" s="1"/>
      <c r="L66" s="1"/>
      <c r="M66" s="616"/>
      <c r="N66" s="118">
        <v>1</v>
      </c>
      <c r="O66" s="115"/>
      <c r="P66" s="115"/>
      <c r="Q66" s="115"/>
      <c r="R66" s="115"/>
      <c r="S66" s="115"/>
      <c r="T66" s="115"/>
      <c r="U66" s="115"/>
      <c r="V66" s="115"/>
      <c r="W66" s="1"/>
      <c r="X66" s="1"/>
      <c r="Y66" s="1"/>
    </row>
    <row r="67" spans="1:25" ht="45" customHeight="1">
      <c r="A67" s="741">
        <v>23</v>
      </c>
      <c r="B67" s="823" t="s">
        <v>644</v>
      </c>
      <c r="C67" s="740" t="s">
        <v>634</v>
      </c>
      <c r="D67" s="825" t="s">
        <v>1547</v>
      </c>
      <c r="E67" s="308">
        <v>1</v>
      </c>
      <c r="F67" s="460" t="s">
        <v>645</v>
      </c>
      <c r="G67" s="826" t="s">
        <v>1558</v>
      </c>
      <c r="H67" s="1"/>
      <c r="I67" s="1"/>
      <c r="J67" s="617">
        <v>332.8</v>
      </c>
      <c r="K67" s="1"/>
      <c r="L67" s="1"/>
      <c r="M67" s="616" t="s">
        <v>206</v>
      </c>
      <c r="N67" s="118"/>
      <c r="O67" s="116"/>
      <c r="P67" s="116"/>
      <c r="Q67" s="116"/>
      <c r="R67" s="116"/>
      <c r="S67" s="116">
        <v>1</v>
      </c>
      <c r="T67" s="115"/>
      <c r="U67" s="115"/>
      <c r="V67" s="115"/>
      <c r="W67" s="1"/>
      <c r="X67" s="703">
        <v>137.16</v>
      </c>
      <c r="Y67" s="1"/>
    </row>
    <row r="68" spans="1:25" ht="45" customHeight="1">
      <c r="A68" s="741"/>
      <c r="B68" s="823"/>
      <c r="C68" s="740"/>
      <c r="D68" s="825"/>
      <c r="E68" s="308">
        <v>2</v>
      </c>
      <c r="F68" s="460" t="s">
        <v>646</v>
      </c>
      <c r="G68" s="826"/>
      <c r="H68" s="1"/>
      <c r="I68" s="1"/>
      <c r="J68" s="617"/>
      <c r="K68" s="1"/>
      <c r="L68" s="1"/>
      <c r="M68" s="616"/>
      <c r="N68" s="118"/>
      <c r="O68" s="116"/>
      <c r="P68" s="116"/>
      <c r="Q68" s="116"/>
      <c r="R68" s="116"/>
      <c r="S68" s="116"/>
      <c r="T68" s="116"/>
      <c r="U68" s="116">
        <v>1</v>
      </c>
      <c r="V68" s="115"/>
      <c r="W68" s="1"/>
      <c r="X68" s="703"/>
      <c r="Y68" s="1"/>
    </row>
    <row r="69" spans="1:25" ht="45" customHeight="1">
      <c r="A69" s="741"/>
      <c r="B69" s="823"/>
      <c r="C69" s="740"/>
      <c r="D69" s="825"/>
      <c r="E69" s="308">
        <v>3</v>
      </c>
      <c r="F69" s="460" t="s">
        <v>647</v>
      </c>
      <c r="G69" s="826"/>
      <c r="H69" s="1"/>
      <c r="I69" s="1"/>
      <c r="J69" s="617"/>
      <c r="K69" s="1"/>
      <c r="L69" s="1"/>
      <c r="M69" s="616"/>
      <c r="N69" s="118"/>
      <c r="O69" s="116"/>
      <c r="P69" s="116"/>
      <c r="Q69" s="116"/>
      <c r="R69" s="116"/>
      <c r="S69" s="116">
        <v>1</v>
      </c>
      <c r="T69" s="115"/>
      <c r="U69" s="115"/>
      <c r="V69" s="115"/>
      <c r="W69" s="1"/>
      <c r="X69" s="703"/>
      <c r="Y69" s="1"/>
    </row>
    <row r="70" spans="1:25" ht="45" customHeight="1">
      <c r="A70" s="741">
        <v>24</v>
      </c>
      <c r="B70" s="823" t="s">
        <v>648</v>
      </c>
      <c r="C70" s="740" t="s">
        <v>634</v>
      </c>
      <c r="D70" s="825" t="s">
        <v>1548</v>
      </c>
      <c r="E70" s="308">
        <v>1</v>
      </c>
      <c r="F70" s="460" t="s">
        <v>649</v>
      </c>
      <c r="G70" s="826" t="s">
        <v>1773</v>
      </c>
      <c r="H70" s="1"/>
      <c r="I70" s="1"/>
      <c r="J70" s="617">
        <v>332.51</v>
      </c>
      <c r="K70" s="1"/>
      <c r="L70" s="1"/>
      <c r="M70" s="616" t="s">
        <v>206</v>
      </c>
      <c r="N70" s="118"/>
      <c r="O70" s="115"/>
      <c r="P70" s="115"/>
      <c r="Q70" s="115"/>
      <c r="R70" s="115"/>
      <c r="S70" s="115"/>
      <c r="T70" s="115"/>
      <c r="U70" s="115"/>
      <c r="V70" s="115"/>
      <c r="W70" s="1"/>
      <c r="X70" s="1"/>
      <c r="Y70" s="1"/>
    </row>
    <row r="71" spans="1:25" ht="45" customHeight="1">
      <c r="A71" s="741"/>
      <c r="B71" s="823"/>
      <c r="C71" s="740"/>
      <c r="D71" s="825"/>
      <c r="E71" s="308">
        <v>2</v>
      </c>
      <c r="F71" s="460" t="s">
        <v>650</v>
      </c>
      <c r="G71" s="826"/>
      <c r="H71" s="1"/>
      <c r="I71" s="1"/>
      <c r="J71" s="617"/>
      <c r="K71" s="1"/>
      <c r="L71" s="1"/>
      <c r="M71" s="616"/>
      <c r="N71" s="118"/>
      <c r="O71" s="115"/>
      <c r="P71" s="115"/>
      <c r="Q71" s="115"/>
      <c r="R71" s="115"/>
      <c r="S71" s="115"/>
      <c r="T71" s="115"/>
      <c r="U71" s="115"/>
      <c r="V71" s="115"/>
      <c r="W71" s="1"/>
      <c r="X71" s="1"/>
      <c r="Y71" s="1"/>
    </row>
    <row r="72" spans="1:25" ht="45" customHeight="1">
      <c r="A72" s="741"/>
      <c r="B72" s="823"/>
      <c r="C72" s="740"/>
      <c r="D72" s="825"/>
      <c r="E72" s="308">
        <v>3</v>
      </c>
      <c r="F72" s="460" t="s">
        <v>651</v>
      </c>
      <c r="G72" s="826"/>
      <c r="H72" s="1"/>
      <c r="I72" s="1"/>
      <c r="J72" s="617"/>
      <c r="K72" s="1"/>
      <c r="L72" s="1"/>
      <c r="M72" s="616"/>
      <c r="N72" s="118"/>
      <c r="O72" s="115"/>
      <c r="P72" s="115"/>
      <c r="Q72" s="115"/>
      <c r="R72" s="115"/>
      <c r="S72" s="115"/>
      <c r="T72" s="115"/>
      <c r="U72" s="115"/>
      <c r="V72" s="115"/>
      <c r="W72" s="1"/>
      <c r="X72" s="1"/>
      <c r="Y72" s="1"/>
    </row>
    <row r="73" spans="1:25" ht="45" customHeight="1">
      <c r="A73" s="741">
        <v>25</v>
      </c>
      <c r="B73" s="823" t="s">
        <v>652</v>
      </c>
      <c r="C73" s="740" t="s">
        <v>634</v>
      </c>
      <c r="D73" s="825" t="s">
        <v>1549</v>
      </c>
      <c r="E73" s="308">
        <v>1</v>
      </c>
      <c r="F73" s="460" t="s">
        <v>653</v>
      </c>
      <c r="G73" s="826" t="s">
        <v>1558</v>
      </c>
      <c r="H73" s="1"/>
      <c r="I73" s="1"/>
      <c r="J73" s="617">
        <v>443.36</v>
      </c>
      <c r="K73" s="1"/>
      <c r="L73" s="1"/>
      <c r="M73" s="616" t="s">
        <v>206</v>
      </c>
      <c r="N73" s="118"/>
      <c r="O73" s="116"/>
      <c r="P73" s="116"/>
      <c r="Q73" s="116"/>
      <c r="R73" s="116"/>
      <c r="S73" s="116">
        <v>1</v>
      </c>
      <c r="T73" s="115"/>
      <c r="U73" s="115"/>
      <c r="V73" s="115"/>
      <c r="W73" s="1"/>
      <c r="X73" s="703">
        <v>244.46</v>
      </c>
      <c r="Y73" s="1"/>
    </row>
    <row r="74" spans="1:25" ht="45" customHeight="1">
      <c r="A74" s="741"/>
      <c r="B74" s="823"/>
      <c r="C74" s="740"/>
      <c r="D74" s="825"/>
      <c r="E74" s="308">
        <v>2</v>
      </c>
      <c r="F74" s="460" t="s">
        <v>654</v>
      </c>
      <c r="G74" s="826"/>
      <c r="H74" s="1"/>
      <c r="I74" s="1"/>
      <c r="J74" s="617"/>
      <c r="K74" s="1"/>
      <c r="L74" s="1"/>
      <c r="M74" s="616"/>
      <c r="N74" s="118"/>
      <c r="O74" s="116"/>
      <c r="P74" s="116"/>
      <c r="Q74" s="116"/>
      <c r="R74" s="116"/>
      <c r="S74" s="116"/>
      <c r="T74" s="116"/>
      <c r="U74" s="116">
        <v>1</v>
      </c>
      <c r="V74" s="115"/>
      <c r="W74" s="1"/>
      <c r="X74" s="703"/>
      <c r="Y74" s="1"/>
    </row>
    <row r="75" spans="1:25" ht="45" customHeight="1">
      <c r="A75" s="741"/>
      <c r="B75" s="823"/>
      <c r="C75" s="740"/>
      <c r="D75" s="825"/>
      <c r="E75" s="308">
        <v>3</v>
      </c>
      <c r="F75" s="460" t="s">
        <v>655</v>
      </c>
      <c r="G75" s="826"/>
      <c r="H75" s="1"/>
      <c r="I75" s="1"/>
      <c r="J75" s="617"/>
      <c r="K75" s="1"/>
      <c r="L75" s="1"/>
      <c r="M75" s="616"/>
      <c r="N75" s="118"/>
      <c r="O75" s="116"/>
      <c r="P75" s="116"/>
      <c r="Q75" s="116"/>
      <c r="R75" s="116"/>
      <c r="S75" s="116">
        <v>1</v>
      </c>
      <c r="T75" s="115"/>
      <c r="U75" s="115"/>
      <c r="V75" s="115"/>
      <c r="W75" s="1"/>
      <c r="X75" s="703"/>
      <c r="Y75" s="1"/>
    </row>
    <row r="76" spans="1:25" ht="45" customHeight="1">
      <c r="A76" s="741"/>
      <c r="B76" s="823"/>
      <c r="C76" s="740"/>
      <c r="D76" s="825"/>
      <c r="E76" s="308">
        <v>4</v>
      </c>
      <c r="F76" s="460" t="s">
        <v>656</v>
      </c>
      <c r="G76" s="826"/>
      <c r="H76" s="1"/>
      <c r="I76" s="1"/>
      <c r="J76" s="617"/>
      <c r="K76" s="1"/>
      <c r="L76" s="1"/>
      <c r="M76" s="616"/>
      <c r="N76" s="118"/>
      <c r="O76" s="116"/>
      <c r="P76" s="116"/>
      <c r="Q76" s="116"/>
      <c r="R76" s="116"/>
      <c r="S76" s="116">
        <v>1</v>
      </c>
      <c r="T76" s="115"/>
      <c r="U76" s="115"/>
      <c r="V76" s="115"/>
      <c r="W76" s="1"/>
      <c r="X76" s="703"/>
      <c r="Y76" s="1"/>
    </row>
    <row r="77" spans="1:25" ht="45" customHeight="1">
      <c r="A77" s="741">
        <v>26</v>
      </c>
      <c r="B77" s="823" t="s">
        <v>657</v>
      </c>
      <c r="C77" s="740" t="s">
        <v>634</v>
      </c>
      <c r="D77" s="825" t="s">
        <v>1550</v>
      </c>
      <c r="E77" s="308">
        <v>1</v>
      </c>
      <c r="F77" s="460" t="s">
        <v>658</v>
      </c>
      <c r="G77" s="816" t="s">
        <v>1894</v>
      </c>
      <c r="H77" s="1"/>
      <c r="I77" s="1"/>
      <c r="J77" s="827">
        <v>221.2</v>
      </c>
      <c r="K77" s="1"/>
      <c r="L77" s="1"/>
      <c r="M77" s="616" t="s">
        <v>206</v>
      </c>
      <c r="N77" s="118"/>
      <c r="O77" s="116"/>
      <c r="P77" s="116">
        <v>1</v>
      </c>
      <c r="Q77" s="115"/>
      <c r="R77" s="115"/>
      <c r="S77" s="115"/>
      <c r="T77" s="115"/>
      <c r="U77" s="115"/>
      <c r="V77" s="115"/>
      <c r="W77" s="1"/>
      <c r="X77" s="703">
        <v>59.69</v>
      </c>
      <c r="Y77" s="1"/>
    </row>
    <row r="78" spans="1:25" ht="45" customHeight="1">
      <c r="A78" s="741"/>
      <c r="B78" s="823"/>
      <c r="C78" s="740"/>
      <c r="D78" s="825"/>
      <c r="E78" s="308">
        <v>2</v>
      </c>
      <c r="F78" s="460" t="s">
        <v>659</v>
      </c>
      <c r="G78" s="816"/>
      <c r="H78" s="1"/>
      <c r="I78" s="1"/>
      <c r="J78" s="827"/>
      <c r="K78" s="1"/>
      <c r="L78" s="1"/>
      <c r="M78" s="616"/>
      <c r="N78" s="118"/>
      <c r="O78" s="116"/>
      <c r="P78" s="116"/>
      <c r="Q78" s="116"/>
      <c r="R78" s="116">
        <v>1</v>
      </c>
      <c r="S78" s="115"/>
      <c r="T78" s="115"/>
      <c r="U78" s="115"/>
      <c r="V78" s="115"/>
      <c r="W78" s="1"/>
      <c r="X78" s="703"/>
      <c r="Y78" s="1"/>
    </row>
    <row r="79" spans="1:25" ht="45" customHeight="1">
      <c r="A79" s="741">
        <v>27</v>
      </c>
      <c r="B79" s="823" t="s">
        <v>660</v>
      </c>
      <c r="C79" s="740" t="s">
        <v>634</v>
      </c>
      <c r="D79" s="825" t="s">
        <v>1551</v>
      </c>
      <c r="E79" s="308">
        <v>1</v>
      </c>
      <c r="F79" s="460" t="s">
        <v>661</v>
      </c>
      <c r="G79" s="826" t="s">
        <v>1559</v>
      </c>
      <c r="H79" s="1"/>
      <c r="I79" s="1"/>
      <c r="J79" s="617">
        <v>334.29</v>
      </c>
      <c r="K79" s="1"/>
      <c r="L79" s="1"/>
      <c r="M79" s="616" t="s">
        <v>206</v>
      </c>
      <c r="N79" s="118"/>
      <c r="O79" s="116"/>
      <c r="P79" s="116"/>
      <c r="Q79" s="116"/>
      <c r="R79" s="116"/>
      <c r="S79" s="116">
        <v>1</v>
      </c>
      <c r="T79" s="115"/>
      <c r="U79" s="115"/>
      <c r="V79" s="115"/>
      <c r="W79" s="1"/>
      <c r="X79" s="703">
        <v>121.55</v>
      </c>
      <c r="Y79" s="1"/>
    </row>
    <row r="80" spans="1:25" ht="45" customHeight="1">
      <c r="A80" s="741"/>
      <c r="B80" s="823"/>
      <c r="C80" s="740"/>
      <c r="D80" s="825"/>
      <c r="E80" s="308">
        <v>2</v>
      </c>
      <c r="F80" s="460" t="s">
        <v>662</v>
      </c>
      <c r="G80" s="826"/>
      <c r="H80" s="1"/>
      <c r="I80" s="1"/>
      <c r="J80" s="617"/>
      <c r="K80" s="1"/>
      <c r="L80" s="1"/>
      <c r="M80" s="616"/>
      <c r="N80" s="118"/>
      <c r="O80" s="116"/>
      <c r="P80" s="116"/>
      <c r="Q80" s="116"/>
      <c r="R80" s="116">
        <v>1</v>
      </c>
      <c r="S80" s="115"/>
      <c r="T80" s="115"/>
      <c r="U80" s="115"/>
      <c r="V80" s="115"/>
      <c r="W80" s="1"/>
      <c r="X80" s="703"/>
      <c r="Y80" s="1"/>
    </row>
    <row r="81" spans="1:25" ht="45" customHeight="1">
      <c r="A81" s="741"/>
      <c r="B81" s="823"/>
      <c r="C81" s="740"/>
      <c r="D81" s="825"/>
      <c r="E81" s="308">
        <v>3</v>
      </c>
      <c r="F81" s="460" t="s">
        <v>663</v>
      </c>
      <c r="G81" s="826"/>
      <c r="H81" s="1"/>
      <c r="I81" s="1"/>
      <c r="J81" s="617"/>
      <c r="K81" s="1"/>
      <c r="L81" s="1"/>
      <c r="M81" s="616"/>
      <c r="N81" s="118"/>
      <c r="O81" s="116"/>
      <c r="P81" s="116"/>
      <c r="Q81" s="116">
        <v>1</v>
      </c>
      <c r="R81" s="1"/>
      <c r="S81" s="115"/>
      <c r="T81" s="115"/>
      <c r="U81" s="115"/>
      <c r="V81" s="115"/>
      <c r="W81" s="1"/>
      <c r="X81" s="703"/>
      <c r="Y81" s="1"/>
    </row>
    <row r="82" spans="1:25" ht="45" customHeight="1">
      <c r="A82" s="741">
        <v>28</v>
      </c>
      <c r="B82" s="823" t="s">
        <v>664</v>
      </c>
      <c r="C82" s="740" t="s">
        <v>634</v>
      </c>
      <c r="D82" s="825" t="s">
        <v>1528</v>
      </c>
      <c r="E82" s="308">
        <v>1</v>
      </c>
      <c r="F82" s="460" t="s">
        <v>665</v>
      </c>
      <c r="G82" s="826" t="s">
        <v>1924</v>
      </c>
      <c r="H82" s="1"/>
      <c r="I82" s="1"/>
      <c r="J82" s="617">
        <v>332.41</v>
      </c>
      <c r="K82" s="1"/>
      <c r="L82" s="1"/>
      <c r="M82" s="616" t="s">
        <v>206</v>
      </c>
      <c r="N82" s="118">
        <v>1</v>
      </c>
      <c r="O82" s="115"/>
      <c r="P82" s="115"/>
      <c r="Q82" s="115"/>
      <c r="R82" s="115"/>
      <c r="S82" s="115"/>
      <c r="T82" s="115"/>
      <c r="U82" s="115"/>
      <c r="V82" s="115"/>
      <c r="W82" s="1"/>
      <c r="X82" s="1"/>
      <c r="Y82" s="1"/>
    </row>
    <row r="83" spans="1:25" ht="45" customHeight="1">
      <c r="A83" s="741"/>
      <c r="B83" s="823"/>
      <c r="C83" s="740"/>
      <c r="D83" s="825"/>
      <c r="E83" s="308">
        <v>2</v>
      </c>
      <c r="F83" s="460" t="s">
        <v>666</v>
      </c>
      <c r="G83" s="826"/>
      <c r="H83" s="1"/>
      <c r="I83" s="1"/>
      <c r="J83" s="617"/>
      <c r="K83" s="1"/>
      <c r="L83" s="1"/>
      <c r="M83" s="616"/>
      <c r="N83" s="118">
        <v>1</v>
      </c>
      <c r="O83" s="115"/>
      <c r="P83" s="115"/>
      <c r="Q83" s="115"/>
      <c r="R83" s="115"/>
      <c r="S83" s="115"/>
      <c r="T83" s="115"/>
      <c r="U83" s="115"/>
      <c r="V83" s="115"/>
      <c r="W83" s="1"/>
      <c r="X83" s="1"/>
      <c r="Y83" s="1"/>
    </row>
    <row r="84" spans="1:25" ht="45" customHeight="1">
      <c r="A84" s="741"/>
      <c r="B84" s="823"/>
      <c r="C84" s="740"/>
      <c r="D84" s="825"/>
      <c r="E84" s="308">
        <v>3</v>
      </c>
      <c r="F84" s="460" t="s">
        <v>667</v>
      </c>
      <c r="G84" s="826"/>
      <c r="H84" s="1"/>
      <c r="I84" s="1"/>
      <c r="J84" s="617"/>
      <c r="K84" s="1"/>
      <c r="L84" s="1"/>
      <c r="M84" s="616"/>
      <c r="N84" s="118">
        <v>1</v>
      </c>
      <c r="O84" s="115"/>
      <c r="P84" s="115"/>
      <c r="Q84" s="115"/>
      <c r="R84" s="115"/>
      <c r="S84" s="115"/>
      <c r="T84" s="115"/>
      <c r="U84" s="115"/>
      <c r="V84" s="115"/>
      <c r="W84" s="1"/>
      <c r="X84" s="1"/>
      <c r="Y84" s="1"/>
    </row>
    <row r="85" spans="1:25" ht="45" customHeight="1">
      <c r="A85" s="673">
        <v>29</v>
      </c>
      <c r="B85" s="831" t="s">
        <v>2134</v>
      </c>
      <c r="C85" s="832" t="s">
        <v>634</v>
      </c>
      <c r="D85" s="832" t="s">
        <v>1547</v>
      </c>
      <c r="E85" s="308">
        <v>1</v>
      </c>
      <c r="F85" s="510" t="s">
        <v>2135</v>
      </c>
      <c r="G85" s="833" t="s">
        <v>2136</v>
      </c>
      <c r="H85" s="1"/>
      <c r="I85" s="1"/>
      <c r="J85" s="703">
        <v>221.29</v>
      </c>
      <c r="K85" s="1"/>
      <c r="L85" s="1"/>
      <c r="M85" s="836" t="s">
        <v>206</v>
      </c>
      <c r="N85" s="118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45" customHeight="1">
      <c r="A86" s="673"/>
      <c r="B86" s="831"/>
      <c r="C86" s="832"/>
      <c r="D86" s="832"/>
      <c r="E86" s="308">
        <v>2</v>
      </c>
      <c r="F86" s="510" t="s">
        <v>2137</v>
      </c>
      <c r="G86" s="833"/>
      <c r="H86" s="1"/>
      <c r="I86" s="1"/>
      <c r="J86" s="703"/>
      <c r="K86" s="1"/>
      <c r="L86" s="1"/>
      <c r="M86" s="836"/>
      <c r="N86" s="118"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45" customHeight="1">
      <c r="A87" s="673">
        <v>30</v>
      </c>
      <c r="B87" s="831" t="s">
        <v>2138</v>
      </c>
      <c r="C87" s="832" t="s">
        <v>590</v>
      </c>
      <c r="D87" s="832" t="s">
        <v>590</v>
      </c>
      <c r="E87" s="308">
        <v>1</v>
      </c>
      <c r="F87" s="510" t="s">
        <v>2139</v>
      </c>
      <c r="G87" s="833" t="s">
        <v>2140</v>
      </c>
      <c r="H87" s="1"/>
      <c r="I87" s="1"/>
      <c r="J87" s="703">
        <v>222.44</v>
      </c>
      <c r="K87" s="1"/>
      <c r="L87" s="1"/>
      <c r="M87" s="836" t="s">
        <v>206</v>
      </c>
      <c r="N87" s="118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45" customHeight="1">
      <c r="A88" s="673"/>
      <c r="B88" s="831"/>
      <c r="C88" s="832"/>
      <c r="D88" s="832"/>
      <c r="E88" s="308">
        <v>2</v>
      </c>
      <c r="F88" s="510" t="s">
        <v>2141</v>
      </c>
      <c r="G88" s="833"/>
      <c r="H88" s="1"/>
      <c r="I88" s="1"/>
      <c r="J88" s="703"/>
      <c r="K88" s="1"/>
      <c r="L88" s="1"/>
      <c r="M88" s="836"/>
      <c r="N88" s="118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45" customHeight="1">
      <c r="A89" s="415">
        <v>31</v>
      </c>
      <c r="B89" s="541" t="s">
        <v>2142</v>
      </c>
      <c r="C89" s="538" t="s">
        <v>590</v>
      </c>
      <c r="D89" s="538" t="s">
        <v>1526</v>
      </c>
      <c r="E89" s="308">
        <v>1</v>
      </c>
      <c r="F89" s="510" t="s">
        <v>2143</v>
      </c>
      <c r="G89" s="535" t="s">
        <v>2144</v>
      </c>
      <c r="H89" s="1"/>
      <c r="I89" s="1"/>
      <c r="J89" s="423">
        <v>113.09</v>
      </c>
      <c r="K89" s="1"/>
      <c r="L89" s="1"/>
      <c r="M89" s="50" t="s">
        <v>206</v>
      </c>
      <c r="N89" s="118"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45" customHeight="1">
      <c r="A90" s="415">
        <v>32</v>
      </c>
      <c r="B90" s="541" t="s">
        <v>2145</v>
      </c>
      <c r="C90" s="538" t="s">
        <v>590</v>
      </c>
      <c r="D90" s="538" t="s">
        <v>2146</v>
      </c>
      <c r="E90" s="308">
        <v>1</v>
      </c>
      <c r="F90" s="510" t="s">
        <v>2147</v>
      </c>
      <c r="G90" s="536" t="s">
        <v>2148</v>
      </c>
      <c r="H90" s="1"/>
      <c r="I90" s="1"/>
      <c r="J90" s="423">
        <v>123.37</v>
      </c>
      <c r="K90" s="1"/>
      <c r="L90" s="1"/>
      <c r="M90" s="50" t="s">
        <v>206</v>
      </c>
      <c r="N90" s="118">
        <v>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45" customHeight="1">
      <c r="A91" s="673">
        <v>33</v>
      </c>
      <c r="B91" s="834" t="s">
        <v>2149</v>
      </c>
      <c r="C91" s="832" t="s">
        <v>590</v>
      </c>
      <c r="D91" s="832" t="s">
        <v>590</v>
      </c>
      <c r="E91" s="308">
        <v>1</v>
      </c>
      <c r="F91" s="510" t="s">
        <v>2150</v>
      </c>
      <c r="G91" s="816" t="s">
        <v>2151</v>
      </c>
      <c r="H91" s="1"/>
      <c r="I91" s="1"/>
      <c r="J91" s="703">
        <v>238.15</v>
      </c>
      <c r="K91" s="1"/>
      <c r="L91" s="835"/>
      <c r="M91" s="836" t="s">
        <v>206</v>
      </c>
      <c r="N91" s="118"/>
      <c r="O91" s="250"/>
      <c r="P91" s="116">
        <v>1</v>
      </c>
      <c r="Q91" s="1"/>
      <c r="R91" s="1"/>
      <c r="S91" s="1"/>
      <c r="T91" s="1"/>
      <c r="U91" s="1"/>
      <c r="V91" s="1"/>
      <c r="W91" s="1"/>
      <c r="X91" s="1"/>
      <c r="Y91" s="1"/>
    </row>
    <row r="92" spans="1:25" ht="45" customHeight="1">
      <c r="A92" s="673"/>
      <c r="B92" s="834"/>
      <c r="C92" s="832"/>
      <c r="D92" s="832"/>
      <c r="E92" s="308">
        <v>2</v>
      </c>
      <c r="F92" s="510" t="s">
        <v>2152</v>
      </c>
      <c r="G92" s="816"/>
      <c r="H92" s="1"/>
      <c r="I92" s="1"/>
      <c r="J92" s="703"/>
      <c r="K92" s="1"/>
      <c r="L92" s="835"/>
      <c r="M92" s="836"/>
      <c r="N92" s="118"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45" customHeight="1">
      <c r="A93" s="415">
        <v>34</v>
      </c>
      <c r="B93" s="542" t="s">
        <v>2153</v>
      </c>
      <c r="C93" s="832" t="s">
        <v>590</v>
      </c>
      <c r="D93" s="832" t="s">
        <v>2154</v>
      </c>
      <c r="E93" s="308">
        <v>1</v>
      </c>
      <c r="F93" s="510" t="s">
        <v>2155</v>
      </c>
      <c r="G93" s="534" t="s">
        <v>1774</v>
      </c>
      <c r="H93" s="1"/>
      <c r="I93" s="1"/>
      <c r="J93" s="703">
        <v>242.88</v>
      </c>
      <c r="K93" s="1"/>
      <c r="L93" s="1"/>
      <c r="M93" s="836" t="s">
        <v>206</v>
      </c>
      <c r="N93" s="11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45" customHeight="1">
      <c r="A94" s="415">
        <v>35</v>
      </c>
      <c r="B94" s="542" t="s">
        <v>2156</v>
      </c>
      <c r="C94" s="832"/>
      <c r="D94" s="832"/>
      <c r="E94" s="308">
        <v>1</v>
      </c>
      <c r="F94" s="510" t="s">
        <v>2157</v>
      </c>
      <c r="G94" s="534" t="s">
        <v>1774</v>
      </c>
      <c r="H94" s="1"/>
      <c r="I94" s="1"/>
      <c r="J94" s="703"/>
      <c r="K94" s="1"/>
      <c r="L94" s="1"/>
      <c r="M94" s="836"/>
      <c r="N94" s="11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45" customHeight="1">
      <c r="A95" s="415">
        <v>36</v>
      </c>
      <c r="B95" s="542" t="s">
        <v>2158</v>
      </c>
      <c r="C95" s="832" t="s">
        <v>590</v>
      </c>
      <c r="D95" s="832" t="s">
        <v>2159</v>
      </c>
      <c r="E95" s="308">
        <v>1</v>
      </c>
      <c r="F95" s="510" t="s">
        <v>2160</v>
      </c>
      <c r="G95" s="534" t="s">
        <v>1774</v>
      </c>
      <c r="H95" s="1"/>
      <c r="I95" s="1"/>
      <c r="J95" s="703">
        <v>245.5</v>
      </c>
      <c r="K95" s="1"/>
      <c r="L95" s="1"/>
      <c r="M95" s="836" t="s">
        <v>206</v>
      </c>
      <c r="N95" s="11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45" customHeight="1">
      <c r="A96" s="415">
        <v>37</v>
      </c>
      <c r="B96" s="542" t="s">
        <v>2161</v>
      </c>
      <c r="C96" s="832"/>
      <c r="D96" s="832"/>
      <c r="E96" s="308">
        <v>1</v>
      </c>
      <c r="F96" s="510" t="s">
        <v>2162</v>
      </c>
      <c r="G96" s="534" t="s">
        <v>2163</v>
      </c>
      <c r="H96" s="1"/>
      <c r="I96" s="1"/>
      <c r="J96" s="703"/>
      <c r="K96" s="1"/>
      <c r="L96" s="1"/>
      <c r="M96" s="836"/>
      <c r="N96" s="118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45" customHeight="1">
      <c r="A97" s="415">
        <v>38</v>
      </c>
      <c r="B97" s="542" t="s">
        <v>2164</v>
      </c>
      <c r="C97" s="538" t="s">
        <v>590</v>
      </c>
      <c r="D97" s="538" t="s">
        <v>1526</v>
      </c>
      <c r="E97" s="308">
        <v>1</v>
      </c>
      <c r="F97" s="510" t="s">
        <v>2165</v>
      </c>
      <c r="G97" s="536" t="s">
        <v>2166</v>
      </c>
      <c r="H97" s="1"/>
      <c r="I97" s="1"/>
      <c r="J97" s="423">
        <v>120.55</v>
      </c>
      <c r="K97" s="1"/>
      <c r="L97" s="1"/>
      <c r="M97" s="50" t="s">
        <v>206</v>
      </c>
      <c r="N97" s="118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>
      <c r="A98" s="262"/>
      <c r="B98" s="79" t="s">
        <v>208</v>
      </c>
      <c r="C98" s="79"/>
      <c r="D98" s="153"/>
      <c r="E98" s="43">
        <f>E8+E9+E13+E14+E15+E17+E21+E22+E24+E25+E33+E34+E39+E40+E41+E47+E49+E50+E53+E58+E64+E66+E69+E72+E76+E78+E81+E84+E86+E88+E89+E90+E92+E93+E94+E95+E96+E97</f>
        <v>90</v>
      </c>
      <c r="F98" s="1"/>
      <c r="G98" s="161"/>
      <c r="H98" s="1"/>
      <c r="I98" s="1"/>
      <c r="J98" s="79">
        <f>SUM(J8:J97)</f>
        <v>10173.64</v>
      </c>
      <c r="K98" s="1"/>
      <c r="L98" s="1"/>
      <c r="M98" s="50"/>
      <c r="N98" s="119">
        <f>SUM(N8:N97)</f>
        <v>32</v>
      </c>
      <c r="O98" s="119">
        <f t="shared" ref="O98:X98" si="0">SUM(O8:O97)</f>
        <v>3</v>
      </c>
      <c r="P98" s="119">
        <f t="shared" si="0"/>
        <v>7</v>
      </c>
      <c r="Q98" s="119">
        <f t="shared" si="0"/>
        <v>10</v>
      </c>
      <c r="R98" s="119">
        <f t="shared" si="0"/>
        <v>6</v>
      </c>
      <c r="S98" s="119">
        <f t="shared" si="0"/>
        <v>12</v>
      </c>
      <c r="T98" s="119">
        <f t="shared" si="0"/>
        <v>1</v>
      </c>
      <c r="U98" s="119">
        <f t="shared" si="0"/>
        <v>8</v>
      </c>
      <c r="V98" s="119">
        <f t="shared" si="0"/>
        <v>0</v>
      </c>
      <c r="W98" s="119">
        <f t="shared" si="0"/>
        <v>0</v>
      </c>
      <c r="X98" s="119">
        <f t="shared" si="0"/>
        <v>1732.4099999999999</v>
      </c>
      <c r="Y98" s="1"/>
    </row>
  </sheetData>
  <mergeCells count="196">
    <mergeCell ref="J85:J86"/>
    <mergeCell ref="J87:J88"/>
    <mergeCell ref="J91:J92"/>
    <mergeCell ref="L91:L92"/>
    <mergeCell ref="M91:M92"/>
    <mergeCell ref="C93:C94"/>
    <mergeCell ref="D93:D94"/>
    <mergeCell ref="C95:C96"/>
    <mergeCell ref="D95:D96"/>
    <mergeCell ref="J93:J94"/>
    <mergeCell ref="J95:J96"/>
    <mergeCell ref="M85:M86"/>
    <mergeCell ref="M87:M88"/>
    <mergeCell ref="M93:M94"/>
    <mergeCell ref="M95:M96"/>
    <mergeCell ref="A85:A86"/>
    <mergeCell ref="A87:A88"/>
    <mergeCell ref="A91:A92"/>
    <mergeCell ref="B85:B86"/>
    <mergeCell ref="C85:C86"/>
    <mergeCell ref="D85:D86"/>
    <mergeCell ref="G85:G86"/>
    <mergeCell ref="B87:B88"/>
    <mergeCell ref="C87:C88"/>
    <mergeCell ref="D87:D88"/>
    <mergeCell ref="G87:G88"/>
    <mergeCell ref="B91:B92"/>
    <mergeCell ref="C91:C92"/>
    <mergeCell ref="D91:D92"/>
    <mergeCell ref="G91:G92"/>
    <mergeCell ref="J82:J84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G10:G13"/>
    <mergeCell ref="M18:M21"/>
    <mergeCell ref="A23:A24"/>
    <mergeCell ref="B23:B24"/>
    <mergeCell ref="C23:C24"/>
    <mergeCell ref="J23:J24"/>
    <mergeCell ref="M23:M24"/>
    <mergeCell ref="A18:A21"/>
    <mergeCell ref="B18:B21"/>
    <mergeCell ref="C18:C21"/>
    <mergeCell ref="J18:J21"/>
    <mergeCell ref="D18:D21"/>
    <mergeCell ref="D23:D24"/>
    <mergeCell ref="G23:G24"/>
    <mergeCell ref="G18:G21"/>
    <mergeCell ref="G16:G17"/>
    <mergeCell ref="J16:J17"/>
    <mergeCell ref="D16:D17"/>
    <mergeCell ref="M26:M33"/>
    <mergeCell ref="A35:A39"/>
    <mergeCell ref="B35:B39"/>
    <mergeCell ref="C35:C39"/>
    <mergeCell ref="J35:J39"/>
    <mergeCell ref="M35:M39"/>
    <mergeCell ref="A26:A33"/>
    <mergeCell ref="B26:B33"/>
    <mergeCell ref="C26:C33"/>
    <mergeCell ref="J26:J33"/>
    <mergeCell ref="D26:D33"/>
    <mergeCell ref="D35:D39"/>
    <mergeCell ref="G26:G33"/>
    <mergeCell ref="G35:G39"/>
    <mergeCell ref="M42:M47"/>
    <mergeCell ref="A48:A49"/>
    <mergeCell ref="B48:B49"/>
    <mergeCell ref="C48:C49"/>
    <mergeCell ref="J48:J49"/>
    <mergeCell ref="M48:M49"/>
    <mergeCell ref="A42:A47"/>
    <mergeCell ref="B42:B47"/>
    <mergeCell ref="C42:C47"/>
    <mergeCell ref="J42:J47"/>
    <mergeCell ref="D42:D47"/>
    <mergeCell ref="D48:D49"/>
    <mergeCell ref="G42:G47"/>
    <mergeCell ref="G48:G49"/>
    <mergeCell ref="A82:A84"/>
    <mergeCell ref="B82:B84"/>
    <mergeCell ref="C82:C84"/>
    <mergeCell ref="M82:M84"/>
    <mergeCell ref="A79:A81"/>
    <mergeCell ref="B79:B81"/>
    <mergeCell ref="C79:C81"/>
    <mergeCell ref="J79:J81"/>
    <mergeCell ref="M73:M76"/>
    <mergeCell ref="A77:A78"/>
    <mergeCell ref="B77:B78"/>
    <mergeCell ref="C77:C78"/>
    <mergeCell ref="J77:J78"/>
    <mergeCell ref="M77:M78"/>
    <mergeCell ref="A73:A76"/>
    <mergeCell ref="B73:B76"/>
    <mergeCell ref="C73:C76"/>
    <mergeCell ref="J73:J76"/>
    <mergeCell ref="D79:D81"/>
    <mergeCell ref="D82:D84"/>
    <mergeCell ref="G77:G78"/>
    <mergeCell ref="G79:G81"/>
    <mergeCell ref="G82:G84"/>
    <mergeCell ref="D77:D78"/>
    <mergeCell ref="A1:Y1"/>
    <mergeCell ref="Y5:Y7"/>
    <mergeCell ref="Q6:Q7"/>
    <mergeCell ref="R6:S6"/>
    <mergeCell ref="T6:U6"/>
    <mergeCell ref="W6:W7"/>
    <mergeCell ref="M79:M81"/>
    <mergeCell ref="M67:M69"/>
    <mergeCell ref="A70:A72"/>
    <mergeCell ref="B70:B72"/>
    <mergeCell ref="C70:C72"/>
    <mergeCell ref="J70:J72"/>
    <mergeCell ref="M70:M72"/>
    <mergeCell ref="A67:A69"/>
    <mergeCell ref="B67:B69"/>
    <mergeCell ref="C67:C69"/>
    <mergeCell ref="J67:J69"/>
    <mergeCell ref="D67:D69"/>
    <mergeCell ref="D70:D72"/>
    <mergeCell ref="D73:D76"/>
    <mergeCell ref="M59:M64"/>
    <mergeCell ref="A65:A66"/>
    <mergeCell ref="B65:B66"/>
    <mergeCell ref="C65:C66"/>
    <mergeCell ref="D51:D53"/>
    <mergeCell ref="X79:X81"/>
    <mergeCell ref="J65:J66"/>
    <mergeCell ref="M65:M66"/>
    <mergeCell ref="A59:A64"/>
    <mergeCell ref="B59:B64"/>
    <mergeCell ref="C59:C64"/>
    <mergeCell ref="J59:J64"/>
    <mergeCell ref="D59:D64"/>
    <mergeCell ref="D65:D66"/>
    <mergeCell ref="G67:G69"/>
    <mergeCell ref="G70:G72"/>
    <mergeCell ref="G65:G66"/>
    <mergeCell ref="G59:G64"/>
    <mergeCell ref="G73:G76"/>
    <mergeCell ref="D54:D58"/>
    <mergeCell ref="G51:G53"/>
    <mergeCell ref="G54:G58"/>
    <mergeCell ref="X26:X33"/>
    <mergeCell ref="X48:X49"/>
    <mergeCell ref="X59:X64"/>
    <mergeCell ref="X77:X78"/>
    <mergeCell ref="X16:X17"/>
    <mergeCell ref="X18:X21"/>
    <mergeCell ref="C16:C17"/>
    <mergeCell ref="B16:B17"/>
    <mergeCell ref="A16:A17"/>
    <mergeCell ref="X23:X24"/>
    <mergeCell ref="X42:X47"/>
    <mergeCell ref="X51:X53"/>
    <mergeCell ref="X67:X69"/>
    <mergeCell ref="X73:X76"/>
    <mergeCell ref="M51:M53"/>
    <mergeCell ref="A54:A58"/>
    <mergeCell ref="B54:B58"/>
    <mergeCell ref="C54:C58"/>
    <mergeCell ref="J54:J58"/>
    <mergeCell ref="M54:M58"/>
    <mergeCell ref="A51:A53"/>
    <mergeCell ref="B51:B53"/>
    <mergeCell ref="C51:C53"/>
    <mergeCell ref="J51:J53"/>
  </mergeCells>
  <pageMargins left="0.46" right="0.16" top="0.18" bottom="0.13" header="0.13" footer="0.13"/>
  <pageSetup paperSize="9" scale="69" orientation="landscape" r:id="rId1"/>
  <rowBreaks count="3" manualBreakCount="3">
    <brk id="53" max="24" man="1"/>
    <brk id="69" max="24" man="1"/>
    <brk id="98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40"/>
  <sheetViews>
    <sheetView showGridLines="0" view="pageBreakPreview" zoomScale="82" zoomScaleSheetLayoutView="82" workbookViewId="0">
      <pane xSplit="4" ySplit="7" topLeftCell="E56" activePane="bottomRight" state="frozen"/>
      <selection pane="topRight" activeCell="E1" sqref="E1"/>
      <selection pane="bottomLeft" activeCell="A8" sqref="A8"/>
      <selection pane="bottomRight" activeCell="G64" sqref="G64"/>
    </sheetView>
  </sheetViews>
  <sheetFormatPr defaultRowHeight="5.65" customHeight="1"/>
  <cols>
    <col min="1" max="1" width="3.7109375" style="12" customWidth="1"/>
    <col min="2" max="2" width="14.42578125" customWidth="1"/>
    <col min="3" max="3" width="12.140625" style="37" customWidth="1"/>
    <col min="4" max="4" width="12" style="97" customWidth="1"/>
    <col min="5" max="5" width="4" customWidth="1"/>
    <col min="6" max="6" width="29" customWidth="1"/>
    <col min="7" max="7" width="36" style="131" customWidth="1"/>
    <col min="8" max="8" width="8.140625" hidden="1" customWidth="1"/>
    <col min="9" max="9" width="5.140625" hidden="1" customWidth="1"/>
    <col min="10" max="10" width="8.5703125" style="61" customWidth="1"/>
    <col min="11" max="11" width="7.5703125" hidden="1" customWidth="1"/>
    <col min="12" max="12" width="10" hidden="1" customWidth="1"/>
    <col min="13" max="13" width="9.7109375" customWidth="1"/>
    <col min="14" max="14" width="3" hidden="1" customWidth="1"/>
    <col min="15" max="23" width="4.7109375" customWidth="1"/>
    <col min="24" max="24" width="8.5703125" style="14" customWidth="1"/>
    <col min="25" max="25" width="14.28515625" style="14" customWidth="1"/>
  </cols>
  <sheetData>
    <row r="1" spans="1:25" ht="15">
      <c r="A1" s="737" t="s">
        <v>18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5" ht="16.5" customHeight="1">
      <c r="A2" s="853" t="str">
        <f>'Patna (West)'!A2</f>
        <v>Progress Report for the construction of SSS ( Sanc. Year 2012 - 13 )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</row>
    <row r="3" spans="1:25" ht="15">
      <c r="A3" s="707" t="s">
        <v>44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828" t="str">
        <f>Summary!V3</f>
        <v>Date:-31.01.2015</v>
      </c>
      <c r="X3" s="828"/>
      <c r="Y3" s="828"/>
    </row>
    <row r="4" spans="1:25" ht="15" customHeight="1">
      <c r="A4" s="710" t="s">
        <v>1904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</row>
    <row r="5" spans="1:25" ht="18" customHeight="1">
      <c r="A5" s="641" t="s">
        <v>0</v>
      </c>
      <c r="B5" s="641" t="s">
        <v>1</v>
      </c>
      <c r="C5" s="662" t="s">
        <v>2</v>
      </c>
      <c r="D5" s="837" t="s">
        <v>1584</v>
      </c>
      <c r="E5" s="641" t="s">
        <v>0</v>
      </c>
      <c r="F5" s="662" t="s">
        <v>4</v>
      </c>
      <c r="G5" s="641" t="s">
        <v>5</v>
      </c>
      <c r="H5" s="642" t="s">
        <v>211</v>
      </c>
      <c r="I5" s="641" t="s">
        <v>209</v>
      </c>
      <c r="J5" s="642" t="s">
        <v>210</v>
      </c>
      <c r="K5" s="642" t="s">
        <v>31</v>
      </c>
      <c r="L5" s="641" t="s">
        <v>19</v>
      </c>
      <c r="M5" s="642" t="s">
        <v>32</v>
      </c>
      <c r="N5" s="645" t="s">
        <v>15</v>
      </c>
      <c r="O5" s="645"/>
      <c r="P5" s="645"/>
      <c r="Q5" s="645"/>
      <c r="R5" s="645"/>
      <c r="S5" s="645"/>
      <c r="T5" s="645"/>
      <c r="U5" s="645"/>
      <c r="V5" s="645"/>
      <c r="W5" s="645"/>
      <c r="X5" s="642" t="s">
        <v>20</v>
      </c>
      <c r="Y5" s="642" t="s">
        <v>13</v>
      </c>
    </row>
    <row r="6" spans="1:25" ht="29.25" customHeight="1">
      <c r="A6" s="641"/>
      <c r="B6" s="641"/>
      <c r="C6" s="662"/>
      <c r="D6" s="838"/>
      <c r="E6" s="641"/>
      <c r="F6" s="662"/>
      <c r="G6" s="641"/>
      <c r="H6" s="643"/>
      <c r="I6" s="641"/>
      <c r="J6" s="643"/>
      <c r="K6" s="643"/>
      <c r="L6" s="641"/>
      <c r="M6" s="643"/>
      <c r="N6" s="666" t="s">
        <v>6</v>
      </c>
      <c r="O6" s="645" t="s">
        <v>2379</v>
      </c>
      <c r="P6" s="641" t="s">
        <v>9</v>
      </c>
      <c r="Q6" s="641" t="s">
        <v>8</v>
      </c>
      <c r="R6" s="641" t="s">
        <v>16</v>
      </c>
      <c r="S6" s="641"/>
      <c r="T6" s="641" t="s">
        <v>17</v>
      </c>
      <c r="U6" s="641"/>
      <c r="V6" s="641" t="s">
        <v>12</v>
      </c>
      <c r="W6" s="641" t="s">
        <v>7</v>
      </c>
      <c r="X6" s="643"/>
      <c r="Y6" s="643"/>
    </row>
    <row r="7" spans="1:25" ht="27.75" customHeight="1">
      <c r="A7" s="641"/>
      <c r="B7" s="641"/>
      <c r="C7" s="662"/>
      <c r="D7" s="839"/>
      <c r="E7" s="641"/>
      <c r="F7" s="662"/>
      <c r="G7" s="641"/>
      <c r="H7" s="644"/>
      <c r="I7" s="641"/>
      <c r="J7" s="644"/>
      <c r="K7" s="644"/>
      <c r="L7" s="641"/>
      <c r="M7" s="644"/>
      <c r="N7" s="666"/>
      <c r="O7" s="645"/>
      <c r="P7" s="641"/>
      <c r="Q7" s="641"/>
      <c r="R7" s="409" t="s">
        <v>10</v>
      </c>
      <c r="S7" s="409" t="s">
        <v>11</v>
      </c>
      <c r="T7" s="409" t="s">
        <v>10</v>
      </c>
      <c r="U7" s="409" t="s">
        <v>11</v>
      </c>
      <c r="V7" s="641"/>
      <c r="W7" s="641"/>
      <c r="X7" s="644"/>
      <c r="Y7" s="644"/>
    </row>
    <row r="8" spans="1:25" ht="39.950000000000003" customHeight="1">
      <c r="A8" s="844">
        <v>1</v>
      </c>
      <c r="B8" s="823" t="s">
        <v>1796</v>
      </c>
      <c r="C8" s="841" t="s">
        <v>669</v>
      </c>
      <c r="D8" s="841" t="s">
        <v>1560</v>
      </c>
      <c r="E8" s="468">
        <v>1</v>
      </c>
      <c r="F8" s="500" t="s">
        <v>1581</v>
      </c>
      <c r="G8" s="844" t="s">
        <v>1925</v>
      </c>
      <c r="H8" s="642"/>
      <c r="I8" s="67"/>
      <c r="J8" s="679">
        <v>325.36</v>
      </c>
      <c r="K8" s="70"/>
      <c r="L8" s="67"/>
      <c r="M8" s="679" t="s">
        <v>206</v>
      </c>
      <c r="N8" s="253">
        <v>1</v>
      </c>
      <c r="O8" s="141"/>
      <c r="P8" s="142"/>
      <c r="Q8" s="143"/>
      <c r="R8" s="143"/>
      <c r="S8" s="143"/>
      <c r="T8" s="143"/>
      <c r="U8" s="143"/>
      <c r="V8" s="144"/>
      <c r="W8" s="144"/>
      <c r="X8" s="70"/>
      <c r="Y8" s="679" t="s">
        <v>1926</v>
      </c>
    </row>
    <row r="9" spans="1:25" ht="39.950000000000003" customHeight="1">
      <c r="A9" s="845"/>
      <c r="B9" s="823"/>
      <c r="C9" s="842"/>
      <c r="D9" s="842"/>
      <c r="E9" s="468">
        <v>2</v>
      </c>
      <c r="F9" s="500" t="s">
        <v>1582</v>
      </c>
      <c r="G9" s="845"/>
      <c r="H9" s="643"/>
      <c r="I9" s="67"/>
      <c r="J9" s="797"/>
      <c r="K9" s="70"/>
      <c r="L9" s="67"/>
      <c r="M9" s="797"/>
      <c r="N9" s="253">
        <v>1</v>
      </c>
      <c r="O9" s="141"/>
      <c r="P9" s="142"/>
      <c r="Q9" s="143"/>
      <c r="R9" s="143"/>
      <c r="S9" s="143"/>
      <c r="T9" s="143"/>
      <c r="U9" s="143"/>
      <c r="V9" s="144"/>
      <c r="W9" s="144"/>
      <c r="X9" s="70"/>
      <c r="Y9" s="797"/>
    </row>
    <row r="10" spans="1:25" ht="39.950000000000003" customHeight="1">
      <c r="A10" s="846"/>
      <c r="B10" s="823"/>
      <c r="C10" s="843"/>
      <c r="D10" s="843"/>
      <c r="E10" s="468">
        <v>3</v>
      </c>
      <c r="F10" s="500" t="s">
        <v>1583</v>
      </c>
      <c r="G10" s="846"/>
      <c r="H10" s="644"/>
      <c r="I10" s="67"/>
      <c r="J10" s="798"/>
      <c r="K10" s="70"/>
      <c r="L10" s="67"/>
      <c r="M10" s="798"/>
      <c r="N10" s="253">
        <v>1</v>
      </c>
      <c r="O10" s="141"/>
      <c r="P10" s="142"/>
      <c r="Q10" s="143"/>
      <c r="R10" s="143"/>
      <c r="S10" s="143"/>
      <c r="T10" s="143"/>
      <c r="U10" s="143"/>
      <c r="V10" s="144"/>
      <c r="W10" s="144"/>
      <c r="X10" s="70"/>
      <c r="Y10" s="798"/>
    </row>
    <row r="11" spans="1:25" ht="39.950000000000003" customHeight="1">
      <c r="A11" s="741">
        <v>2</v>
      </c>
      <c r="B11" s="823" t="s">
        <v>668</v>
      </c>
      <c r="C11" s="709" t="s">
        <v>669</v>
      </c>
      <c r="D11" s="841" t="s">
        <v>1561</v>
      </c>
      <c r="E11" s="470">
        <v>1</v>
      </c>
      <c r="F11" s="545" t="s">
        <v>670</v>
      </c>
      <c r="G11" s="844" t="s">
        <v>1927</v>
      </c>
      <c r="H11" s="840"/>
      <c r="I11" s="1"/>
      <c r="J11" s="616">
        <v>766.44</v>
      </c>
      <c r="K11" s="1"/>
      <c r="L11" s="1"/>
      <c r="M11" s="616" t="s">
        <v>206</v>
      </c>
      <c r="N11" s="1"/>
      <c r="O11" s="116"/>
      <c r="P11" s="116">
        <v>1</v>
      </c>
      <c r="Q11" s="115"/>
      <c r="R11" s="115"/>
      <c r="S11" s="115"/>
      <c r="T11" s="115"/>
      <c r="U11" s="115"/>
      <c r="V11" s="115"/>
      <c r="W11" s="115"/>
      <c r="X11" s="2"/>
      <c r="Y11" s="2"/>
    </row>
    <row r="12" spans="1:25" ht="39.950000000000003" customHeight="1">
      <c r="A12" s="741"/>
      <c r="B12" s="823"/>
      <c r="C12" s="709"/>
      <c r="D12" s="842"/>
      <c r="E12" s="470">
        <v>2</v>
      </c>
      <c r="F12" s="545" t="s">
        <v>671</v>
      </c>
      <c r="G12" s="845"/>
      <c r="H12" s="840"/>
      <c r="I12" s="1"/>
      <c r="J12" s="616"/>
      <c r="K12" s="1"/>
      <c r="L12" s="1"/>
      <c r="M12" s="616"/>
      <c r="N12" s="1">
        <v>1</v>
      </c>
      <c r="O12" s="115"/>
      <c r="P12" s="115"/>
      <c r="Q12" s="115"/>
      <c r="R12" s="115"/>
      <c r="S12" s="115"/>
      <c r="T12" s="115"/>
      <c r="U12" s="115"/>
      <c r="V12" s="115"/>
      <c r="W12" s="115"/>
      <c r="X12" s="2"/>
      <c r="Y12" s="2"/>
    </row>
    <row r="13" spans="1:25" ht="39.950000000000003" customHeight="1">
      <c r="A13" s="741"/>
      <c r="B13" s="823"/>
      <c r="C13" s="709"/>
      <c r="D13" s="842"/>
      <c r="E13" s="470">
        <v>3</v>
      </c>
      <c r="F13" s="545" t="s">
        <v>672</v>
      </c>
      <c r="G13" s="845"/>
      <c r="H13" s="840"/>
      <c r="I13" s="1"/>
      <c r="J13" s="616"/>
      <c r="K13" s="1"/>
      <c r="L13" s="1"/>
      <c r="M13" s="616"/>
      <c r="N13" s="1">
        <v>1</v>
      </c>
      <c r="O13" s="115"/>
      <c r="P13" s="115"/>
      <c r="Q13" s="115"/>
      <c r="R13" s="115"/>
      <c r="S13" s="115"/>
      <c r="T13" s="115"/>
      <c r="U13" s="115"/>
      <c r="V13" s="115"/>
      <c r="W13" s="115"/>
      <c r="X13" s="2"/>
      <c r="Y13" s="2"/>
    </row>
    <row r="14" spans="1:25" ht="39.950000000000003" customHeight="1">
      <c r="A14" s="741"/>
      <c r="B14" s="823"/>
      <c r="C14" s="709"/>
      <c r="D14" s="842"/>
      <c r="E14" s="470">
        <v>4</v>
      </c>
      <c r="F14" s="545" t="s">
        <v>673</v>
      </c>
      <c r="G14" s="845"/>
      <c r="H14" s="840"/>
      <c r="I14" s="1"/>
      <c r="J14" s="616"/>
      <c r="K14" s="1"/>
      <c r="L14" s="1"/>
      <c r="M14" s="616"/>
      <c r="N14" s="1"/>
      <c r="O14" s="116"/>
      <c r="P14" s="116">
        <v>1</v>
      </c>
      <c r="Q14" s="115"/>
      <c r="R14" s="115"/>
      <c r="S14" s="115"/>
      <c r="T14" s="115"/>
      <c r="U14" s="115"/>
      <c r="V14" s="115"/>
      <c r="W14" s="115"/>
      <c r="X14" s="2"/>
      <c r="Y14" s="2"/>
    </row>
    <row r="15" spans="1:25" ht="39.950000000000003" customHeight="1">
      <c r="A15" s="741"/>
      <c r="B15" s="823"/>
      <c r="C15" s="709"/>
      <c r="D15" s="842"/>
      <c r="E15" s="470">
        <v>5</v>
      </c>
      <c r="F15" s="545" t="s">
        <v>674</v>
      </c>
      <c r="G15" s="845"/>
      <c r="H15" s="840"/>
      <c r="I15" s="1"/>
      <c r="J15" s="616"/>
      <c r="K15" s="1"/>
      <c r="L15" s="1"/>
      <c r="M15" s="616"/>
      <c r="N15" s="1"/>
      <c r="O15" s="116">
        <v>1</v>
      </c>
      <c r="P15" s="115"/>
      <c r="Q15" s="115"/>
      <c r="R15" s="115"/>
      <c r="S15" s="115"/>
      <c r="T15" s="115"/>
      <c r="U15" s="115"/>
      <c r="V15" s="115"/>
      <c r="W15" s="115"/>
      <c r="X15" s="2"/>
      <c r="Y15" s="2"/>
    </row>
    <row r="16" spans="1:25" ht="39.950000000000003" customHeight="1">
      <c r="A16" s="741"/>
      <c r="B16" s="823"/>
      <c r="C16" s="709"/>
      <c r="D16" s="842"/>
      <c r="E16" s="470">
        <v>6</v>
      </c>
      <c r="F16" s="545" t="s">
        <v>675</v>
      </c>
      <c r="G16" s="845"/>
      <c r="H16" s="840"/>
      <c r="I16" s="1"/>
      <c r="J16" s="616"/>
      <c r="K16" s="1"/>
      <c r="L16" s="1"/>
      <c r="M16" s="616"/>
      <c r="N16" s="1">
        <v>1</v>
      </c>
      <c r="O16" s="115"/>
      <c r="P16" s="115"/>
      <c r="Q16" s="115"/>
      <c r="R16" s="115"/>
      <c r="S16" s="115"/>
      <c r="T16" s="115"/>
      <c r="U16" s="115"/>
      <c r="V16" s="115"/>
      <c r="W16" s="115"/>
      <c r="X16" s="2"/>
      <c r="Y16" s="2"/>
    </row>
    <row r="17" spans="1:25" ht="39.950000000000003" customHeight="1">
      <c r="A17" s="741"/>
      <c r="B17" s="823"/>
      <c r="C17" s="709"/>
      <c r="D17" s="843"/>
      <c r="E17" s="470">
        <v>7</v>
      </c>
      <c r="F17" s="545" t="s">
        <v>676</v>
      </c>
      <c r="G17" s="846"/>
      <c r="H17" s="840"/>
      <c r="I17" s="1"/>
      <c r="J17" s="616"/>
      <c r="K17" s="1"/>
      <c r="L17" s="1"/>
      <c r="M17" s="616"/>
      <c r="N17" s="1">
        <v>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2"/>
      <c r="Y17" s="2"/>
    </row>
    <row r="18" spans="1:25" ht="39.950000000000003" customHeight="1">
      <c r="A18" s="741">
        <v>3</v>
      </c>
      <c r="B18" s="823" t="s">
        <v>677</v>
      </c>
      <c r="C18" s="709" t="s">
        <v>669</v>
      </c>
      <c r="D18" s="841" t="s">
        <v>1562</v>
      </c>
      <c r="E18" s="470">
        <v>1</v>
      </c>
      <c r="F18" s="545" t="s">
        <v>678</v>
      </c>
      <c r="G18" s="844" t="s">
        <v>1925</v>
      </c>
      <c r="H18" s="840"/>
      <c r="I18" s="1"/>
      <c r="J18" s="616">
        <v>764.93</v>
      </c>
      <c r="K18" s="1"/>
      <c r="L18" s="1"/>
      <c r="M18" s="616" t="s">
        <v>206</v>
      </c>
      <c r="N18" s="1">
        <v>1</v>
      </c>
      <c r="O18" s="115"/>
      <c r="P18" s="115"/>
      <c r="Q18" s="115"/>
      <c r="R18" s="115"/>
      <c r="S18" s="115"/>
      <c r="T18" s="115"/>
      <c r="U18" s="115"/>
      <c r="V18" s="115"/>
      <c r="W18" s="115"/>
      <c r="X18" s="2"/>
      <c r="Y18" s="2"/>
    </row>
    <row r="19" spans="1:25" ht="39.950000000000003" customHeight="1">
      <c r="A19" s="741"/>
      <c r="B19" s="823"/>
      <c r="C19" s="709"/>
      <c r="D19" s="842"/>
      <c r="E19" s="470">
        <v>2</v>
      </c>
      <c r="F19" s="545" t="s">
        <v>679</v>
      </c>
      <c r="G19" s="845"/>
      <c r="H19" s="840"/>
      <c r="I19" s="1"/>
      <c r="J19" s="616"/>
      <c r="K19" s="1"/>
      <c r="L19" s="1"/>
      <c r="M19" s="616"/>
      <c r="N19" s="1">
        <v>1</v>
      </c>
      <c r="O19" s="115"/>
      <c r="P19" s="115"/>
      <c r="Q19" s="115"/>
      <c r="R19" s="115"/>
      <c r="S19" s="115"/>
      <c r="T19" s="115"/>
      <c r="U19" s="115"/>
      <c r="V19" s="115"/>
      <c r="W19" s="115"/>
      <c r="X19" s="2"/>
      <c r="Y19" s="2"/>
    </row>
    <row r="20" spans="1:25" ht="39.950000000000003" customHeight="1">
      <c r="A20" s="741"/>
      <c r="B20" s="823"/>
      <c r="C20" s="709"/>
      <c r="D20" s="842"/>
      <c r="E20" s="470">
        <v>3</v>
      </c>
      <c r="F20" s="545" t="s">
        <v>680</v>
      </c>
      <c r="G20" s="845"/>
      <c r="H20" s="840"/>
      <c r="I20" s="1"/>
      <c r="J20" s="616"/>
      <c r="K20" s="1"/>
      <c r="L20" s="1"/>
      <c r="M20" s="616"/>
      <c r="N20" s="1">
        <v>1</v>
      </c>
      <c r="O20" s="115"/>
      <c r="P20" s="115"/>
      <c r="Q20" s="115"/>
      <c r="R20" s="115"/>
      <c r="S20" s="115"/>
      <c r="T20" s="115"/>
      <c r="U20" s="115"/>
      <c r="V20" s="115"/>
      <c r="W20" s="115"/>
      <c r="X20" s="2"/>
      <c r="Y20" s="2"/>
    </row>
    <row r="21" spans="1:25" ht="39.950000000000003" customHeight="1">
      <c r="A21" s="741"/>
      <c r="B21" s="823"/>
      <c r="C21" s="709"/>
      <c r="D21" s="842"/>
      <c r="E21" s="470">
        <v>4</v>
      </c>
      <c r="F21" s="545" t="s">
        <v>681</v>
      </c>
      <c r="G21" s="845"/>
      <c r="H21" s="840"/>
      <c r="I21" s="1"/>
      <c r="J21" s="616"/>
      <c r="K21" s="1"/>
      <c r="L21" s="1"/>
      <c r="M21" s="616"/>
      <c r="N21" s="1">
        <v>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2"/>
      <c r="Y21" s="2"/>
    </row>
    <row r="22" spans="1:25" ht="39.950000000000003" customHeight="1">
      <c r="A22" s="741"/>
      <c r="B22" s="823"/>
      <c r="C22" s="709"/>
      <c r="D22" s="842"/>
      <c r="E22" s="470">
        <v>5</v>
      </c>
      <c r="F22" s="545" t="s">
        <v>682</v>
      </c>
      <c r="G22" s="845"/>
      <c r="H22" s="840"/>
      <c r="I22" s="1"/>
      <c r="J22" s="616"/>
      <c r="K22" s="1"/>
      <c r="L22" s="1"/>
      <c r="M22" s="616"/>
      <c r="N22" s="1">
        <v>1</v>
      </c>
      <c r="O22" s="115"/>
      <c r="P22" s="115"/>
      <c r="Q22" s="115"/>
      <c r="R22" s="115"/>
      <c r="S22" s="115"/>
      <c r="T22" s="115"/>
      <c r="U22" s="115"/>
      <c r="V22" s="115"/>
      <c r="W22" s="115"/>
      <c r="X22" s="2"/>
      <c r="Y22" s="2"/>
    </row>
    <row r="23" spans="1:25" ht="39.950000000000003" customHeight="1">
      <c r="A23" s="741"/>
      <c r="B23" s="823"/>
      <c r="C23" s="709"/>
      <c r="D23" s="842"/>
      <c r="E23" s="470">
        <v>6</v>
      </c>
      <c r="F23" s="545" t="s">
        <v>683</v>
      </c>
      <c r="G23" s="845"/>
      <c r="H23" s="840"/>
      <c r="I23" s="1"/>
      <c r="J23" s="616"/>
      <c r="K23" s="1"/>
      <c r="L23" s="1"/>
      <c r="M23" s="616"/>
      <c r="N23" s="1">
        <v>1</v>
      </c>
      <c r="O23" s="115"/>
      <c r="P23" s="115"/>
      <c r="Q23" s="115"/>
      <c r="R23" s="115"/>
      <c r="S23" s="115"/>
      <c r="T23" s="115"/>
      <c r="U23" s="115"/>
      <c r="V23" s="115"/>
      <c r="W23" s="115"/>
      <c r="X23" s="2"/>
      <c r="Y23" s="2"/>
    </row>
    <row r="24" spans="1:25" ht="39.950000000000003" customHeight="1">
      <c r="A24" s="741"/>
      <c r="B24" s="823"/>
      <c r="C24" s="709"/>
      <c r="D24" s="843"/>
      <c r="E24" s="470">
        <v>7</v>
      </c>
      <c r="F24" s="545" t="s">
        <v>684</v>
      </c>
      <c r="G24" s="846"/>
      <c r="H24" s="840"/>
      <c r="I24" s="1"/>
      <c r="J24" s="616"/>
      <c r="K24" s="1"/>
      <c r="L24" s="1"/>
      <c r="M24" s="616"/>
      <c r="N24" s="1">
        <v>1</v>
      </c>
      <c r="O24" s="115"/>
      <c r="P24" s="115"/>
      <c r="Q24" s="115"/>
      <c r="R24" s="115"/>
      <c r="S24" s="115"/>
      <c r="T24" s="115"/>
      <c r="U24" s="115"/>
      <c r="V24" s="115"/>
      <c r="W24" s="115"/>
      <c r="X24" s="2"/>
      <c r="Y24" s="2"/>
    </row>
    <row r="25" spans="1:25" ht="39.950000000000003" customHeight="1">
      <c r="A25" s="263">
        <v>4</v>
      </c>
      <c r="B25" s="130" t="s">
        <v>685</v>
      </c>
      <c r="C25" s="308" t="s">
        <v>669</v>
      </c>
      <c r="D25" s="498" t="s">
        <v>1563</v>
      </c>
      <c r="E25" s="470">
        <v>1</v>
      </c>
      <c r="F25" s="545" t="s">
        <v>622</v>
      </c>
      <c r="G25" s="399" t="s">
        <v>1927</v>
      </c>
      <c r="H25" s="45"/>
      <c r="I25" s="1"/>
      <c r="J25" s="21">
        <v>107.55</v>
      </c>
      <c r="K25" s="1"/>
      <c r="L25" s="1"/>
      <c r="M25" s="21" t="s">
        <v>206</v>
      </c>
      <c r="N25" s="1">
        <v>1</v>
      </c>
      <c r="O25" s="115"/>
      <c r="P25" s="115"/>
      <c r="Q25" s="115"/>
      <c r="R25" s="115"/>
      <c r="S25" s="115"/>
      <c r="T25" s="115"/>
      <c r="U25" s="115"/>
      <c r="V25" s="115"/>
      <c r="W25" s="115"/>
      <c r="X25" s="2"/>
      <c r="Y25" s="2"/>
    </row>
    <row r="26" spans="1:25" ht="39.950000000000003" customHeight="1">
      <c r="A26" s="263">
        <v>5</v>
      </c>
      <c r="B26" s="130" t="s">
        <v>686</v>
      </c>
      <c r="C26" s="308" t="s">
        <v>669</v>
      </c>
      <c r="D26" s="498" t="s">
        <v>1564</v>
      </c>
      <c r="E26" s="470">
        <v>1</v>
      </c>
      <c r="F26" s="545" t="s">
        <v>687</v>
      </c>
      <c r="G26" s="399" t="s">
        <v>1585</v>
      </c>
      <c r="H26" s="45"/>
      <c r="I26" s="1"/>
      <c r="J26" s="21">
        <v>108.53</v>
      </c>
      <c r="K26" s="1"/>
      <c r="L26" s="1"/>
      <c r="M26" s="21" t="s">
        <v>206</v>
      </c>
      <c r="N26" s="1"/>
      <c r="O26" s="168"/>
      <c r="P26" s="168"/>
      <c r="Q26" s="168"/>
      <c r="R26" s="168"/>
      <c r="S26" s="168">
        <v>1</v>
      </c>
      <c r="T26" s="115"/>
      <c r="U26" s="115"/>
      <c r="V26" s="115"/>
      <c r="W26" s="115"/>
      <c r="X26" s="240">
        <v>33.53</v>
      </c>
      <c r="Y26" s="2"/>
    </row>
    <row r="27" spans="1:25" ht="39.950000000000003" customHeight="1">
      <c r="A27" s="741">
        <v>6</v>
      </c>
      <c r="B27" s="823" t="s">
        <v>688</v>
      </c>
      <c r="C27" s="709" t="s">
        <v>689</v>
      </c>
      <c r="D27" s="847" t="s">
        <v>1565</v>
      </c>
      <c r="E27" s="470">
        <v>1</v>
      </c>
      <c r="F27" s="545" t="s">
        <v>690</v>
      </c>
      <c r="G27" s="844" t="s">
        <v>1586</v>
      </c>
      <c r="H27" s="840"/>
      <c r="I27" s="1"/>
      <c r="J27" s="616">
        <v>225.1</v>
      </c>
      <c r="K27" s="1"/>
      <c r="L27" s="1"/>
      <c r="M27" s="616" t="s">
        <v>206</v>
      </c>
      <c r="N27" s="1"/>
      <c r="O27" s="168"/>
      <c r="P27" s="168"/>
      <c r="Q27" s="168"/>
      <c r="R27" s="168">
        <v>1</v>
      </c>
      <c r="S27" s="115"/>
      <c r="T27" s="115"/>
      <c r="U27" s="115"/>
      <c r="V27" s="115"/>
      <c r="W27" s="115"/>
      <c r="X27" s="745">
        <v>45.82</v>
      </c>
      <c r="Y27" s="2"/>
    </row>
    <row r="28" spans="1:25" ht="39.950000000000003" customHeight="1">
      <c r="A28" s="741"/>
      <c r="B28" s="823"/>
      <c r="C28" s="709"/>
      <c r="D28" s="848"/>
      <c r="E28" s="470">
        <v>2</v>
      </c>
      <c r="F28" s="545" t="s">
        <v>691</v>
      </c>
      <c r="G28" s="846"/>
      <c r="H28" s="840"/>
      <c r="I28" s="1"/>
      <c r="J28" s="616"/>
      <c r="K28" s="1"/>
      <c r="L28" s="1"/>
      <c r="M28" s="616"/>
      <c r="N28" s="1"/>
      <c r="O28" s="168"/>
      <c r="P28" s="168"/>
      <c r="Q28" s="168">
        <v>1</v>
      </c>
      <c r="R28" s="115"/>
      <c r="S28" s="115"/>
      <c r="T28" s="115"/>
      <c r="U28" s="115"/>
      <c r="V28" s="115"/>
      <c r="W28" s="115"/>
      <c r="X28" s="747"/>
      <c r="Y28" s="2"/>
    </row>
    <row r="29" spans="1:25" ht="39.950000000000003" customHeight="1">
      <c r="A29" s="263">
        <v>7</v>
      </c>
      <c r="B29" s="130" t="s">
        <v>692</v>
      </c>
      <c r="C29" s="308" t="s">
        <v>689</v>
      </c>
      <c r="D29" s="556" t="s">
        <v>1566</v>
      </c>
      <c r="E29" s="470">
        <v>1</v>
      </c>
      <c r="F29" s="545" t="s">
        <v>693</v>
      </c>
      <c r="G29" s="399" t="s">
        <v>1587</v>
      </c>
      <c r="H29" s="45"/>
      <c r="I29" s="1"/>
      <c r="J29" s="21">
        <v>112.71</v>
      </c>
      <c r="K29" s="1"/>
      <c r="L29" s="1"/>
      <c r="M29" s="21" t="s">
        <v>206</v>
      </c>
      <c r="N29" s="1"/>
      <c r="O29" s="168"/>
      <c r="P29" s="168">
        <v>1</v>
      </c>
      <c r="Q29" s="169"/>
      <c r="R29" s="115"/>
      <c r="S29" s="115"/>
      <c r="T29" s="115"/>
      <c r="U29" s="115"/>
      <c r="V29" s="115"/>
      <c r="W29" s="115"/>
      <c r="X29" s="2"/>
      <c r="Y29" s="2"/>
    </row>
    <row r="30" spans="1:25" ht="39.950000000000003" customHeight="1">
      <c r="A30" s="263">
        <v>8</v>
      </c>
      <c r="B30" s="130" t="s">
        <v>694</v>
      </c>
      <c r="C30" s="308" t="s">
        <v>689</v>
      </c>
      <c r="D30" s="556" t="s">
        <v>1567</v>
      </c>
      <c r="E30" s="470">
        <v>1</v>
      </c>
      <c r="F30" s="545" t="s">
        <v>695</v>
      </c>
      <c r="G30" s="399" t="s">
        <v>1588</v>
      </c>
      <c r="H30" s="45"/>
      <c r="I30" s="1"/>
      <c r="J30" s="21">
        <v>111.5</v>
      </c>
      <c r="K30" s="1"/>
      <c r="L30" s="1"/>
      <c r="M30" s="21" t="s">
        <v>206</v>
      </c>
      <c r="N30" s="1"/>
      <c r="O30" s="168"/>
      <c r="P30" s="168"/>
      <c r="Q30" s="168">
        <v>1</v>
      </c>
      <c r="R30" s="115"/>
      <c r="S30" s="115"/>
      <c r="T30" s="115"/>
      <c r="U30" s="115"/>
      <c r="V30" s="115"/>
      <c r="W30" s="115"/>
      <c r="X30" s="367">
        <v>17.78</v>
      </c>
      <c r="Y30" s="2"/>
    </row>
    <row r="31" spans="1:25" ht="39.950000000000003" customHeight="1">
      <c r="A31" s="741">
        <v>9</v>
      </c>
      <c r="B31" s="823" t="s">
        <v>696</v>
      </c>
      <c r="C31" s="709" t="s">
        <v>689</v>
      </c>
      <c r="D31" s="847" t="s">
        <v>1568</v>
      </c>
      <c r="E31" s="470">
        <v>1</v>
      </c>
      <c r="F31" s="545" t="s">
        <v>697</v>
      </c>
      <c r="G31" s="844" t="s">
        <v>1774</v>
      </c>
      <c r="H31" s="840"/>
      <c r="I31" s="1"/>
      <c r="J31" s="616">
        <v>337.4</v>
      </c>
      <c r="K31" s="1"/>
      <c r="L31" s="1"/>
      <c r="M31" s="616" t="s">
        <v>206</v>
      </c>
      <c r="N31" s="1"/>
      <c r="O31" s="115"/>
      <c r="P31" s="172"/>
      <c r="Q31" s="115"/>
      <c r="R31" s="115"/>
      <c r="S31" s="115"/>
      <c r="T31" s="115"/>
      <c r="U31" s="115"/>
      <c r="V31" s="115"/>
      <c r="W31" s="115"/>
      <c r="X31" s="2"/>
      <c r="Y31" s="2"/>
    </row>
    <row r="32" spans="1:25" ht="39.950000000000003" customHeight="1">
      <c r="A32" s="741"/>
      <c r="B32" s="823"/>
      <c r="C32" s="709"/>
      <c r="D32" s="849"/>
      <c r="E32" s="470">
        <v>2</v>
      </c>
      <c r="F32" s="545" t="s">
        <v>698</v>
      </c>
      <c r="G32" s="845"/>
      <c r="H32" s="840"/>
      <c r="I32" s="1"/>
      <c r="J32" s="616"/>
      <c r="K32" s="1"/>
      <c r="L32" s="1"/>
      <c r="M32" s="616"/>
      <c r="N32" s="1"/>
      <c r="O32" s="115"/>
      <c r="P32" s="115"/>
      <c r="Q32" s="115"/>
      <c r="R32" s="115"/>
      <c r="S32" s="115"/>
      <c r="T32" s="115"/>
      <c r="U32" s="115"/>
      <c r="V32" s="115"/>
      <c r="W32" s="115"/>
      <c r="X32" s="2"/>
      <c r="Y32" s="2"/>
    </row>
    <row r="33" spans="1:25" ht="39.950000000000003" customHeight="1">
      <c r="A33" s="741"/>
      <c r="B33" s="823"/>
      <c r="C33" s="709"/>
      <c r="D33" s="848"/>
      <c r="E33" s="470">
        <v>3</v>
      </c>
      <c r="F33" s="545" t="s">
        <v>699</v>
      </c>
      <c r="G33" s="846"/>
      <c r="H33" s="840"/>
      <c r="I33" s="1"/>
      <c r="J33" s="616"/>
      <c r="K33" s="1"/>
      <c r="L33" s="1"/>
      <c r="M33" s="616"/>
      <c r="N33" s="1"/>
      <c r="O33" s="115"/>
      <c r="P33" s="115"/>
      <c r="Q33" s="115"/>
      <c r="R33" s="115"/>
      <c r="S33" s="115"/>
      <c r="T33" s="115"/>
      <c r="U33" s="115"/>
      <c r="V33" s="115"/>
      <c r="W33" s="115"/>
      <c r="X33" s="2"/>
      <c r="Y33" s="2"/>
    </row>
    <row r="34" spans="1:25" ht="39.950000000000003" customHeight="1">
      <c r="A34" s="741">
        <v>10</v>
      </c>
      <c r="B34" s="823" t="s">
        <v>700</v>
      </c>
      <c r="C34" s="709" t="s">
        <v>689</v>
      </c>
      <c r="D34" s="847" t="s">
        <v>1569</v>
      </c>
      <c r="E34" s="470">
        <v>1</v>
      </c>
      <c r="F34" s="545" t="s">
        <v>701</v>
      </c>
      <c r="G34" s="844" t="s">
        <v>1587</v>
      </c>
      <c r="H34" s="840"/>
      <c r="I34" s="1"/>
      <c r="J34" s="616">
        <v>328.47</v>
      </c>
      <c r="K34" s="1"/>
      <c r="L34" s="1"/>
      <c r="M34" s="616" t="s">
        <v>206</v>
      </c>
      <c r="N34" s="1"/>
      <c r="O34" s="167"/>
      <c r="P34" s="168">
        <v>1</v>
      </c>
      <c r="Q34" s="115"/>
      <c r="R34" s="115"/>
      <c r="S34" s="115"/>
      <c r="T34" s="115"/>
      <c r="U34" s="115"/>
      <c r="V34" s="115"/>
      <c r="W34" s="115"/>
      <c r="X34" s="745">
        <v>39.479999999999997</v>
      </c>
      <c r="Y34" s="2"/>
    </row>
    <row r="35" spans="1:25" ht="39.950000000000003" customHeight="1">
      <c r="A35" s="741"/>
      <c r="B35" s="823"/>
      <c r="C35" s="709"/>
      <c r="D35" s="849"/>
      <c r="E35" s="470">
        <v>2</v>
      </c>
      <c r="F35" s="545" t="s">
        <v>702</v>
      </c>
      <c r="G35" s="845"/>
      <c r="H35" s="840"/>
      <c r="I35" s="1"/>
      <c r="J35" s="616"/>
      <c r="K35" s="1"/>
      <c r="L35" s="1"/>
      <c r="M35" s="616"/>
      <c r="N35" s="1"/>
      <c r="O35" s="167"/>
      <c r="P35" s="167"/>
      <c r="Q35" s="167"/>
      <c r="R35" s="168">
        <v>1</v>
      </c>
      <c r="S35" s="115"/>
      <c r="T35" s="115"/>
      <c r="U35" s="115"/>
      <c r="V35" s="115"/>
      <c r="W35" s="115"/>
      <c r="X35" s="746"/>
      <c r="Y35" s="2"/>
    </row>
    <row r="36" spans="1:25" ht="39.950000000000003" customHeight="1">
      <c r="A36" s="741"/>
      <c r="B36" s="823"/>
      <c r="C36" s="709"/>
      <c r="D36" s="848"/>
      <c r="E36" s="470">
        <v>3</v>
      </c>
      <c r="F36" s="545" t="s">
        <v>703</v>
      </c>
      <c r="G36" s="846"/>
      <c r="H36" s="840"/>
      <c r="I36" s="1"/>
      <c r="J36" s="616"/>
      <c r="K36" s="1"/>
      <c r="L36" s="1"/>
      <c r="M36" s="616"/>
      <c r="N36" s="1"/>
      <c r="O36" s="168">
        <v>1</v>
      </c>
      <c r="P36" s="170"/>
      <c r="Q36" s="115"/>
      <c r="R36" s="115"/>
      <c r="S36" s="115"/>
      <c r="T36" s="115"/>
      <c r="U36" s="115"/>
      <c r="V36" s="115"/>
      <c r="W36" s="115"/>
      <c r="X36" s="747"/>
      <c r="Y36" s="2"/>
    </row>
    <row r="37" spans="1:25" ht="39.950000000000003" customHeight="1">
      <c r="A37" s="741">
        <v>11</v>
      </c>
      <c r="B37" s="823" t="s">
        <v>704</v>
      </c>
      <c r="C37" s="709" t="s">
        <v>689</v>
      </c>
      <c r="D37" s="847" t="s">
        <v>1569</v>
      </c>
      <c r="E37" s="470">
        <v>1</v>
      </c>
      <c r="F37" s="545" t="s">
        <v>705</v>
      </c>
      <c r="G37" s="844" t="s">
        <v>1585</v>
      </c>
      <c r="H37" s="840"/>
      <c r="I37" s="1"/>
      <c r="J37" s="616">
        <v>221.27</v>
      </c>
      <c r="K37" s="1"/>
      <c r="L37" s="1"/>
      <c r="M37" s="616" t="s">
        <v>206</v>
      </c>
      <c r="N37" s="1"/>
      <c r="O37" s="171"/>
      <c r="P37" s="168">
        <v>1</v>
      </c>
      <c r="Q37" s="115"/>
      <c r="R37" s="115"/>
      <c r="S37" s="115"/>
      <c r="T37" s="115"/>
      <c r="U37" s="115"/>
      <c r="V37" s="115"/>
      <c r="W37" s="115"/>
      <c r="X37" s="745">
        <v>21.06</v>
      </c>
      <c r="Y37" s="2"/>
    </row>
    <row r="38" spans="1:25" ht="39.950000000000003" customHeight="1">
      <c r="A38" s="741"/>
      <c r="B38" s="823"/>
      <c r="C38" s="709"/>
      <c r="D38" s="848"/>
      <c r="E38" s="470">
        <v>2</v>
      </c>
      <c r="F38" s="545" t="s">
        <v>706</v>
      </c>
      <c r="G38" s="846"/>
      <c r="H38" s="840"/>
      <c r="I38" s="1"/>
      <c r="J38" s="616"/>
      <c r="K38" s="1"/>
      <c r="L38" s="1"/>
      <c r="M38" s="616"/>
      <c r="N38" s="1"/>
      <c r="O38" s="171"/>
      <c r="P38" s="168">
        <v>1</v>
      </c>
      <c r="Q38" s="115"/>
      <c r="R38" s="115"/>
      <c r="S38" s="115"/>
      <c r="T38" s="115"/>
      <c r="U38" s="115"/>
      <c r="V38" s="115"/>
      <c r="W38" s="115"/>
      <c r="X38" s="747"/>
      <c r="Y38" s="2"/>
    </row>
    <row r="39" spans="1:25" ht="39.950000000000003" customHeight="1">
      <c r="A39" s="741">
        <v>12</v>
      </c>
      <c r="B39" s="823" t="s">
        <v>707</v>
      </c>
      <c r="C39" s="709" t="s">
        <v>689</v>
      </c>
      <c r="D39" s="847" t="s">
        <v>1570</v>
      </c>
      <c r="E39" s="470">
        <v>1</v>
      </c>
      <c r="F39" s="545" t="s">
        <v>708</v>
      </c>
      <c r="G39" s="844" t="s">
        <v>1587</v>
      </c>
      <c r="H39" s="840"/>
      <c r="I39" s="1"/>
      <c r="J39" s="616">
        <v>559.20000000000005</v>
      </c>
      <c r="K39" s="1"/>
      <c r="L39" s="1"/>
      <c r="M39" s="616" t="s">
        <v>206</v>
      </c>
      <c r="N39" s="1">
        <v>1</v>
      </c>
      <c r="O39" s="115"/>
      <c r="P39" s="115"/>
      <c r="Q39" s="115"/>
      <c r="R39" s="115"/>
      <c r="S39" s="115"/>
      <c r="T39" s="115"/>
      <c r="U39" s="115"/>
      <c r="V39" s="115"/>
      <c r="W39" s="115"/>
      <c r="X39" s="745">
        <v>42.71</v>
      </c>
      <c r="Y39" s="2" t="s">
        <v>1797</v>
      </c>
    </row>
    <row r="40" spans="1:25" ht="39.950000000000003" customHeight="1">
      <c r="A40" s="741"/>
      <c r="B40" s="823"/>
      <c r="C40" s="709"/>
      <c r="D40" s="849"/>
      <c r="E40" s="470">
        <v>2</v>
      </c>
      <c r="F40" s="545" t="s">
        <v>709</v>
      </c>
      <c r="G40" s="845"/>
      <c r="H40" s="840"/>
      <c r="I40" s="1"/>
      <c r="J40" s="616"/>
      <c r="K40" s="1"/>
      <c r="L40" s="1"/>
      <c r="M40" s="616"/>
      <c r="N40" s="1"/>
      <c r="O40" s="145">
        <v>1</v>
      </c>
      <c r="P40" s="115"/>
      <c r="Q40" s="115"/>
      <c r="R40" s="115"/>
      <c r="S40" s="115"/>
      <c r="T40" s="115"/>
      <c r="U40" s="115"/>
      <c r="V40" s="115"/>
      <c r="W40" s="115"/>
      <c r="X40" s="746"/>
      <c r="Y40" s="2"/>
    </row>
    <row r="41" spans="1:25" ht="39.950000000000003" customHeight="1">
      <c r="A41" s="741"/>
      <c r="B41" s="823"/>
      <c r="C41" s="709"/>
      <c r="D41" s="849"/>
      <c r="E41" s="470">
        <v>3</v>
      </c>
      <c r="F41" s="545" t="s">
        <v>710</v>
      </c>
      <c r="G41" s="845"/>
      <c r="H41" s="840"/>
      <c r="I41" s="1"/>
      <c r="J41" s="616"/>
      <c r="K41" s="1"/>
      <c r="L41" s="1"/>
      <c r="M41" s="616"/>
      <c r="N41" s="1"/>
      <c r="O41" s="145"/>
      <c r="P41" s="145">
        <v>1</v>
      </c>
      <c r="Q41" s="115"/>
      <c r="R41" s="115"/>
      <c r="S41" s="115"/>
      <c r="T41" s="115"/>
      <c r="U41" s="115"/>
      <c r="V41" s="115"/>
      <c r="W41" s="115"/>
      <c r="X41" s="746"/>
      <c r="Y41" s="2"/>
    </row>
    <row r="42" spans="1:25" ht="39.950000000000003" customHeight="1">
      <c r="A42" s="741"/>
      <c r="B42" s="823"/>
      <c r="C42" s="709"/>
      <c r="D42" s="849"/>
      <c r="E42" s="470">
        <v>4</v>
      </c>
      <c r="F42" s="545" t="s">
        <v>711</v>
      </c>
      <c r="G42" s="845"/>
      <c r="H42" s="840"/>
      <c r="I42" s="1"/>
      <c r="J42" s="616"/>
      <c r="K42" s="1"/>
      <c r="L42" s="1"/>
      <c r="M42" s="616"/>
      <c r="N42" s="1"/>
      <c r="O42" s="145"/>
      <c r="P42" s="145">
        <v>1</v>
      </c>
      <c r="Q42" s="115"/>
      <c r="R42" s="115"/>
      <c r="S42" s="115"/>
      <c r="T42" s="115"/>
      <c r="U42" s="115"/>
      <c r="V42" s="115"/>
      <c r="W42" s="115"/>
      <c r="X42" s="746"/>
      <c r="Y42" s="2"/>
    </row>
    <row r="43" spans="1:25" ht="39.950000000000003" customHeight="1">
      <c r="A43" s="741"/>
      <c r="B43" s="823"/>
      <c r="C43" s="709"/>
      <c r="D43" s="848"/>
      <c r="E43" s="470">
        <v>5</v>
      </c>
      <c r="F43" s="545" t="s">
        <v>712</v>
      </c>
      <c r="G43" s="846"/>
      <c r="H43" s="840"/>
      <c r="I43" s="1"/>
      <c r="J43" s="616"/>
      <c r="K43" s="1"/>
      <c r="L43" s="1"/>
      <c r="M43" s="616"/>
      <c r="N43" s="1"/>
      <c r="O43" s="145">
        <v>1</v>
      </c>
      <c r="P43" s="115"/>
      <c r="Q43" s="115"/>
      <c r="R43" s="115"/>
      <c r="S43" s="115"/>
      <c r="T43" s="115"/>
      <c r="U43" s="115"/>
      <c r="V43" s="115"/>
      <c r="W43" s="115"/>
      <c r="X43" s="747"/>
      <c r="Y43" s="2"/>
    </row>
    <row r="44" spans="1:25" ht="39.950000000000003" customHeight="1">
      <c r="A44" s="263">
        <v>13</v>
      </c>
      <c r="B44" s="130" t="s">
        <v>713</v>
      </c>
      <c r="C44" s="308" t="s">
        <v>689</v>
      </c>
      <c r="D44" s="556" t="s">
        <v>1571</v>
      </c>
      <c r="E44" s="470">
        <v>1</v>
      </c>
      <c r="F44" s="545" t="s">
        <v>714</v>
      </c>
      <c r="G44" s="399" t="s">
        <v>1586</v>
      </c>
      <c r="H44" s="45"/>
      <c r="I44" s="1"/>
      <c r="J44" s="21">
        <v>109.56</v>
      </c>
      <c r="K44" s="1"/>
      <c r="L44" s="1"/>
      <c r="M44" s="21" t="s">
        <v>206</v>
      </c>
      <c r="N44" s="1"/>
      <c r="O44" s="145"/>
      <c r="P44" s="145"/>
      <c r="Q44" s="145">
        <v>1</v>
      </c>
      <c r="R44" s="115"/>
      <c r="S44" s="115"/>
      <c r="T44" s="115"/>
      <c r="U44" s="115"/>
      <c r="V44" s="115"/>
      <c r="W44" s="115"/>
      <c r="X44" s="367">
        <v>11.03</v>
      </c>
      <c r="Y44" s="2"/>
    </row>
    <row r="45" spans="1:25" ht="39.950000000000003" customHeight="1">
      <c r="A45" s="741">
        <v>14</v>
      </c>
      <c r="B45" s="823" t="s">
        <v>715</v>
      </c>
      <c r="C45" s="709" t="s">
        <v>689</v>
      </c>
      <c r="D45" s="847" t="s">
        <v>1572</v>
      </c>
      <c r="E45" s="470">
        <v>1</v>
      </c>
      <c r="F45" s="545" t="s">
        <v>716</v>
      </c>
      <c r="G45" s="844" t="s">
        <v>1774</v>
      </c>
      <c r="H45" s="840"/>
      <c r="I45" s="1"/>
      <c r="J45" s="616">
        <v>451.24</v>
      </c>
      <c r="K45" s="1"/>
      <c r="L45" s="1"/>
      <c r="M45" s="616" t="s">
        <v>206</v>
      </c>
      <c r="N45" s="1"/>
      <c r="O45" s="115"/>
      <c r="P45" s="115"/>
      <c r="Q45" s="115"/>
      <c r="R45" s="115"/>
      <c r="S45" s="115"/>
      <c r="T45" s="115"/>
      <c r="U45" s="115"/>
      <c r="V45" s="115"/>
      <c r="W45" s="115"/>
      <c r="X45" s="2"/>
      <c r="Y45" s="2"/>
    </row>
    <row r="46" spans="1:25" ht="39.950000000000003" customHeight="1">
      <c r="A46" s="741"/>
      <c r="B46" s="823"/>
      <c r="C46" s="709"/>
      <c r="D46" s="849"/>
      <c r="E46" s="470">
        <v>2</v>
      </c>
      <c r="F46" s="545" t="s">
        <v>717</v>
      </c>
      <c r="G46" s="845"/>
      <c r="H46" s="840"/>
      <c r="I46" s="1"/>
      <c r="J46" s="616"/>
      <c r="K46" s="1"/>
      <c r="L46" s="1"/>
      <c r="M46" s="616"/>
      <c r="N46" s="1"/>
      <c r="O46" s="115"/>
      <c r="P46" s="115"/>
      <c r="Q46" s="115"/>
      <c r="R46" s="115"/>
      <c r="S46" s="115"/>
      <c r="T46" s="115"/>
      <c r="U46" s="115"/>
      <c r="V46" s="115"/>
      <c r="W46" s="115"/>
      <c r="X46" s="2"/>
      <c r="Y46" s="2"/>
    </row>
    <row r="47" spans="1:25" ht="39.950000000000003" customHeight="1">
      <c r="A47" s="741"/>
      <c r="B47" s="823"/>
      <c r="C47" s="709"/>
      <c r="D47" s="849"/>
      <c r="E47" s="470">
        <v>3</v>
      </c>
      <c r="F47" s="545" t="s">
        <v>718</v>
      </c>
      <c r="G47" s="845"/>
      <c r="H47" s="840"/>
      <c r="I47" s="1"/>
      <c r="J47" s="616"/>
      <c r="K47" s="1"/>
      <c r="L47" s="1"/>
      <c r="M47" s="616"/>
      <c r="N47" s="1"/>
      <c r="O47" s="115"/>
      <c r="P47" s="115"/>
      <c r="Q47" s="115"/>
      <c r="R47" s="115"/>
      <c r="S47" s="115"/>
      <c r="T47" s="115"/>
      <c r="U47" s="115"/>
      <c r="V47" s="115"/>
      <c r="W47" s="115"/>
      <c r="X47" s="2"/>
      <c r="Y47" s="2"/>
    </row>
    <row r="48" spans="1:25" ht="39.950000000000003" customHeight="1">
      <c r="A48" s="741"/>
      <c r="B48" s="823"/>
      <c r="C48" s="709"/>
      <c r="D48" s="848"/>
      <c r="E48" s="470">
        <v>4</v>
      </c>
      <c r="F48" s="545" t="s">
        <v>719</v>
      </c>
      <c r="G48" s="846"/>
      <c r="H48" s="840"/>
      <c r="I48" s="1"/>
      <c r="J48" s="616"/>
      <c r="K48" s="1"/>
      <c r="L48" s="1"/>
      <c r="M48" s="616"/>
      <c r="N48" s="1"/>
      <c r="O48" s="115"/>
      <c r="P48" s="115"/>
      <c r="Q48" s="115"/>
      <c r="R48" s="115"/>
      <c r="S48" s="115"/>
      <c r="T48" s="115"/>
      <c r="U48" s="115"/>
      <c r="V48" s="115"/>
      <c r="W48" s="115"/>
      <c r="X48" s="2"/>
      <c r="Y48" s="2"/>
    </row>
    <row r="49" spans="1:25" ht="39.950000000000003" customHeight="1">
      <c r="A49" s="850">
        <v>15</v>
      </c>
      <c r="B49" s="823" t="s">
        <v>720</v>
      </c>
      <c r="C49" s="709" t="s">
        <v>689</v>
      </c>
      <c r="D49" s="847" t="s">
        <v>689</v>
      </c>
      <c r="E49" s="470">
        <v>1</v>
      </c>
      <c r="F49" s="545" t="s">
        <v>721</v>
      </c>
      <c r="G49" s="844" t="s">
        <v>1774</v>
      </c>
      <c r="H49" s="840"/>
      <c r="I49" s="1"/>
      <c r="J49" s="616">
        <v>332.98</v>
      </c>
      <c r="K49" s="1"/>
      <c r="L49" s="1"/>
      <c r="M49" s="616" t="s">
        <v>206</v>
      </c>
      <c r="N49" s="1"/>
      <c r="O49" s="115"/>
      <c r="P49" s="115"/>
      <c r="Q49" s="115"/>
      <c r="R49" s="115"/>
      <c r="S49" s="115"/>
      <c r="T49" s="115"/>
      <c r="U49" s="115"/>
      <c r="V49" s="115"/>
      <c r="W49" s="115"/>
      <c r="X49" s="2"/>
      <c r="Y49" s="2"/>
    </row>
    <row r="50" spans="1:25" ht="39.950000000000003" customHeight="1">
      <c r="A50" s="851"/>
      <c r="B50" s="823"/>
      <c r="C50" s="709"/>
      <c r="D50" s="849"/>
      <c r="E50" s="470">
        <v>2</v>
      </c>
      <c r="F50" s="545" t="s">
        <v>722</v>
      </c>
      <c r="G50" s="845"/>
      <c r="H50" s="840"/>
      <c r="I50" s="1"/>
      <c r="J50" s="616"/>
      <c r="K50" s="1"/>
      <c r="L50" s="1"/>
      <c r="M50" s="616"/>
      <c r="N50" s="1"/>
      <c r="O50" s="115"/>
      <c r="P50" s="115"/>
      <c r="Q50" s="115"/>
      <c r="R50" s="115"/>
      <c r="S50" s="115"/>
      <c r="T50" s="115"/>
      <c r="U50" s="115"/>
      <c r="V50" s="115"/>
      <c r="W50" s="115"/>
      <c r="X50" s="2"/>
      <c r="Y50" s="2"/>
    </row>
    <row r="51" spans="1:25" ht="39.950000000000003" customHeight="1">
      <c r="A51" s="852"/>
      <c r="B51" s="823"/>
      <c r="C51" s="709"/>
      <c r="D51" s="848"/>
      <c r="E51" s="470">
        <v>3</v>
      </c>
      <c r="F51" s="545" t="s">
        <v>723</v>
      </c>
      <c r="G51" s="846"/>
      <c r="H51" s="840"/>
      <c r="I51" s="1"/>
      <c r="J51" s="616"/>
      <c r="K51" s="1"/>
      <c r="L51" s="1"/>
      <c r="M51" s="616"/>
      <c r="N51" s="1"/>
      <c r="O51" s="115"/>
      <c r="P51" s="115"/>
      <c r="Q51" s="115"/>
      <c r="R51" s="115"/>
      <c r="S51" s="115"/>
      <c r="T51" s="115"/>
      <c r="U51" s="115"/>
      <c r="V51" s="115"/>
      <c r="W51" s="115"/>
      <c r="X51" s="2"/>
      <c r="Y51" s="2"/>
    </row>
    <row r="52" spans="1:25" ht="39.950000000000003" customHeight="1">
      <c r="A52" s="741">
        <v>16</v>
      </c>
      <c r="B52" s="823" t="s">
        <v>724</v>
      </c>
      <c r="C52" s="709" t="s">
        <v>725</v>
      </c>
      <c r="D52" s="841" t="s">
        <v>1573</v>
      </c>
      <c r="E52" s="470">
        <v>1</v>
      </c>
      <c r="F52" s="545" t="s">
        <v>726</v>
      </c>
      <c r="G52" s="844" t="s">
        <v>1589</v>
      </c>
      <c r="H52" s="840"/>
      <c r="I52" s="1"/>
      <c r="J52" s="616">
        <v>214.7</v>
      </c>
      <c r="K52" s="1"/>
      <c r="L52" s="1"/>
      <c r="M52" s="616" t="s">
        <v>206</v>
      </c>
      <c r="N52" s="1">
        <v>1</v>
      </c>
      <c r="O52" s="115"/>
      <c r="P52" s="115"/>
      <c r="Q52" s="115"/>
      <c r="R52" s="115"/>
      <c r="S52" s="115"/>
      <c r="T52" s="115"/>
      <c r="U52" s="115"/>
      <c r="V52" s="115"/>
      <c r="W52" s="115"/>
      <c r="X52" s="745">
        <v>50.15</v>
      </c>
      <c r="Y52" s="2" t="s">
        <v>1798</v>
      </c>
    </row>
    <row r="53" spans="1:25" ht="39.950000000000003" customHeight="1">
      <c r="A53" s="741"/>
      <c r="B53" s="823"/>
      <c r="C53" s="709"/>
      <c r="D53" s="843"/>
      <c r="E53" s="470">
        <v>2</v>
      </c>
      <c r="F53" s="545" t="s">
        <v>727</v>
      </c>
      <c r="G53" s="846"/>
      <c r="H53" s="840"/>
      <c r="I53" s="1"/>
      <c r="J53" s="616"/>
      <c r="K53" s="1"/>
      <c r="L53" s="1"/>
      <c r="M53" s="616"/>
      <c r="N53" s="1"/>
      <c r="O53" s="145"/>
      <c r="P53" s="145"/>
      <c r="Q53" s="145"/>
      <c r="R53" s="145"/>
      <c r="S53" s="145"/>
      <c r="T53" s="145">
        <v>1</v>
      </c>
      <c r="U53" s="115"/>
      <c r="V53" s="115"/>
      <c r="W53" s="115"/>
      <c r="X53" s="747"/>
      <c r="Y53" s="2"/>
    </row>
    <row r="54" spans="1:25" ht="39.950000000000003" customHeight="1">
      <c r="A54" s="741">
        <v>17</v>
      </c>
      <c r="B54" s="823" t="s">
        <v>728</v>
      </c>
      <c r="C54" s="709" t="s">
        <v>725</v>
      </c>
      <c r="D54" s="841" t="s">
        <v>1574</v>
      </c>
      <c r="E54" s="470">
        <v>1</v>
      </c>
      <c r="F54" s="545" t="s">
        <v>729</v>
      </c>
      <c r="G54" s="844" t="s">
        <v>1928</v>
      </c>
      <c r="H54" s="840"/>
      <c r="I54" s="1"/>
      <c r="J54" s="616">
        <v>214.68</v>
      </c>
      <c r="K54" s="1"/>
      <c r="L54" s="1"/>
      <c r="M54" s="616" t="s">
        <v>206</v>
      </c>
      <c r="N54" s="1"/>
      <c r="O54" s="116"/>
      <c r="P54" s="116">
        <v>1</v>
      </c>
      <c r="Q54" s="115"/>
      <c r="R54" s="115"/>
      <c r="S54" s="115"/>
      <c r="T54" s="115"/>
      <c r="U54" s="115"/>
      <c r="V54" s="115"/>
      <c r="W54" s="115"/>
      <c r="X54" s="745">
        <v>17.149999999999999</v>
      </c>
      <c r="Y54" s="2"/>
    </row>
    <row r="55" spans="1:25" ht="39.950000000000003" customHeight="1">
      <c r="A55" s="741"/>
      <c r="B55" s="823"/>
      <c r="C55" s="709"/>
      <c r="D55" s="843"/>
      <c r="E55" s="470">
        <v>2</v>
      </c>
      <c r="F55" s="545" t="s">
        <v>730</v>
      </c>
      <c r="G55" s="846"/>
      <c r="H55" s="840"/>
      <c r="I55" s="1"/>
      <c r="J55" s="616"/>
      <c r="K55" s="1"/>
      <c r="L55" s="1"/>
      <c r="M55" s="616"/>
      <c r="N55" s="1"/>
      <c r="O55" s="116"/>
      <c r="P55" s="116">
        <v>1</v>
      </c>
      <c r="Q55" s="115"/>
      <c r="R55" s="115"/>
      <c r="S55" s="115"/>
      <c r="T55" s="115"/>
      <c r="U55" s="115"/>
      <c r="V55" s="115"/>
      <c r="W55" s="115"/>
      <c r="X55" s="747"/>
      <c r="Y55" s="2"/>
    </row>
    <row r="56" spans="1:25" ht="39.950000000000003" customHeight="1">
      <c r="A56" s="741">
        <v>18</v>
      </c>
      <c r="B56" s="823" t="s">
        <v>731</v>
      </c>
      <c r="C56" s="709" t="s">
        <v>725</v>
      </c>
      <c r="D56" s="841" t="s">
        <v>1575</v>
      </c>
      <c r="E56" s="470">
        <v>1</v>
      </c>
      <c r="F56" s="545" t="s">
        <v>732</v>
      </c>
      <c r="G56" s="844" t="s">
        <v>1590</v>
      </c>
      <c r="H56" s="840"/>
      <c r="I56" s="1"/>
      <c r="J56" s="616">
        <v>216.75</v>
      </c>
      <c r="K56" s="1"/>
      <c r="L56" s="1"/>
      <c r="M56" s="616" t="s">
        <v>206</v>
      </c>
      <c r="N56" s="1"/>
      <c r="O56" s="145"/>
      <c r="P56" s="145"/>
      <c r="Q56" s="145"/>
      <c r="R56" s="145"/>
      <c r="S56" s="145">
        <v>1</v>
      </c>
      <c r="T56" s="115"/>
      <c r="U56" s="115"/>
      <c r="V56" s="115"/>
      <c r="W56" s="115"/>
      <c r="X56" s="745">
        <v>65.77</v>
      </c>
      <c r="Y56" s="2"/>
    </row>
    <row r="57" spans="1:25" ht="39.950000000000003" customHeight="1">
      <c r="A57" s="741"/>
      <c r="B57" s="823"/>
      <c r="C57" s="709"/>
      <c r="D57" s="843"/>
      <c r="E57" s="470">
        <v>2</v>
      </c>
      <c r="F57" s="545" t="s">
        <v>733</v>
      </c>
      <c r="G57" s="846"/>
      <c r="H57" s="840"/>
      <c r="I57" s="1"/>
      <c r="J57" s="616"/>
      <c r="K57" s="1"/>
      <c r="L57" s="1"/>
      <c r="M57" s="616"/>
      <c r="N57" s="1"/>
      <c r="O57" s="145"/>
      <c r="P57" s="145"/>
      <c r="Q57" s="145"/>
      <c r="R57" s="145"/>
      <c r="S57" s="145"/>
      <c r="T57" s="145">
        <v>1</v>
      </c>
      <c r="U57" s="115"/>
      <c r="V57" s="115"/>
      <c r="W57" s="115"/>
      <c r="X57" s="747"/>
      <c r="Y57" s="2"/>
    </row>
    <row r="58" spans="1:25" ht="39.950000000000003" customHeight="1">
      <c r="A58" s="741">
        <v>19</v>
      </c>
      <c r="B58" s="823" t="s">
        <v>734</v>
      </c>
      <c r="C58" s="709" t="s">
        <v>735</v>
      </c>
      <c r="D58" s="857" t="s">
        <v>1576</v>
      </c>
      <c r="E58" s="470">
        <v>1</v>
      </c>
      <c r="F58" s="545" t="s">
        <v>736</v>
      </c>
      <c r="G58" s="860" t="s">
        <v>1895</v>
      </c>
      <c r="H58" s="840"/>
      <c r="I58" s="1"/>
      <c r="J58" s="616">
        <v>339.89</v>
      </c>
      <c r="K58" s="1"/>
      <c r="L58" s="1"/>
      <c r="M58" s="616" t="s">
        <v>206</v>
      </c>
      <c r="N58" s="1"/>
      <c r="O58" s="145">
        <v>1</v>
      </c>
      <c r="P58" s="1"/>
      <c r="Q58" s="1"/>
      <c r="R58" s="1"/>
      <c r="S58" s="115"/>
      <c r="T58" s="115"/>
      <c r="U58" s="115"/>
      <c r="V58" s="115"/>
      <c r="W58" s="115"/>
      <c r="X58" s="2"/>
      <c r="Y58" s="2"/>
    </row>
    <row r="59" spans="1:25" ht="39.950000000000003" customHeight="1">
      <c r="A59" s="741"/>
      <c r="B59" s="823"/>
      <c r="C59" s="709"/>
      <c r="D59" s="858"/>
      <c r="E59" s="470">
        <v>2</v>
      </c>
      <c r="F59" s="545" t="s">
        <v>737</v>
      </c>
      <c r="G59" s="861"/>
      <c r="H59" s="840"/>
      <c r="I59" s="1"/>
      <c r="J59" s="616"/>
      <c r="K59" s="1"/>
      <c r="L59" s="1"/>
      <c r="M59" s="616"/>
      <c r="N59" s="1">
        <v>1</v>
      </c>
      <c r="O59" s="115"/>
      <c r="P59" s="115"/>
      <c r="Q59" s="115"/>
      <c r="R59" s="115"/>
      <c r="S59" s="115"/>
      <c r="T59" s="115"/>
      <c r="U59" s="115"/>
      <c r="V59" s="115"/>
      <c r="W59" s="115"/>
      <c r="X59" s="2"/>
      <c r="Y59" s="2"/>
    </row>
    <row r="60" spans="1:25" ht="39.950000000000003" customHeight="1">
      <c r="A60" s="741"/>
      <c r="B60" s="823"/>
      <c r="C60" s="709"/>
      <c r="D60" s="859"/>
      <c r="E60" s="470">
        <v>3</v>
      </c>
      <c r="F60" s="545" t="s">
        <v>738</v>
      </c>
      <c r="G60" s="862"/>
      <c r="H60" s="840"/>
      <c r="I60" s="1"/>
      <c r="J60" s="616"/>
      <c r="K60" s="1"/>
      <c r="L60" s="1"/>
      <c r="M60" s="616"/>
      <c r="N60" s="1"/>
      <c r="O60" s="145">
        <v>1</v>
      </c>
      <c r="P60" s="115"/>
      <c r="Q60" s="115"/>
      <c r="R60" s="115"/>
      <c r="S60" s="115"/>
      <c r="T60" s="115"/>
      <c r="U60" s="115"/>
      <c r="V60" s="115"/>
      <c r="W60" s="115"/>
      <c r="X60" s="2"/>
      <c r="Y60" s="2"/>
    </row>
    <row r="61" spans="1:25" ht="39.950000000000003" customHeight="1">
      <c r="A61" s="741">
        <v>20</v>
      </c>
      <c r="B61" s="823" t="s">
        <v>739</v>
      </c>
      <c r="C61" s="709" t="s">
        <v>735</v>
      </c>
      <c r="D61" s="857" t="s">
        <v>1577</v>
      </c>
      <c r="E61" s="470">
        <v>1</v>
      </c>
      <c r="F61" s="545" t="s">
        <v>740</v>
      </c>
      <c r="G61" s="844" t="s">
        <v>1586</v>
      </c>
      <c r="H61" s="840"/>
      <c r="I61" s="1"/>
      <c r="J61" s="616">
        <v>222.58</v>
      </c>
      <c r="K61" s="1"/>
      <c r="L61" s="1"/>
      <c r="M61" s="616" t="s">
        <v>206</v>
      </c>
      <c r="N61" s="1">
        <v>1</v>
      </c>
      <c r="O61" s="115"/>
      <c r="P61" s="115"/>
      <c r="Q61" s="115"/>
      <c r="R61" s="115"/>
      <c r="S61" s="115"/>
      <c r="T61" s="115"/>
      <c r="U61" s="115"/>
      <c r="V61" s="115"/>
      <c r="W61" s="115"/>
      <c r="X61" s="2"/>
      <c r="Y61" s="2" t="s">
        <v>1799</v>
      </c>
    </row>
    <row r="62" spans="1:25" ht="39.950000000000003" customHeight="1">
      <c r="A62" s="741"/>
      <c r="B62" s="823"/>
      <c r="C62" s="709"/>
      <c r="D62" s="859"/>
      <c r="E62" s="470">
        <v>2</v>
      </c>
      <c r="F62" s="545" t="s">
        <v>741</v>
      </c>
      <c r="G62" s="846"/>
      <c r="H62" s="840"/>
      <c r="I62" s="1"/>
      <c r="J62" s="616"/>
      <c r="K62" s="1"/>
      <c r="L62" s="1"/>
      <c r="M62" s="616"/>
      <c r="N62" s="1">
        <v>1</v>
      </c>
      <c r="O62" s="115"/>
      <c r="P62" s="115"/>
      <c r="Q62" s="115"/>
      <c r="R62" s="115"/>
      <c r="S62" s="115"/>
      <c r="T62" s="115"/>
      <c r="U62" s="115"/>
      <c r="V62" s="115"/>
      <c r="W62" s="115"/>
      <c r="X62" s="2"/>
      <c r="Y62" s="2" t="s">
        <v>1799</v>
      </c>
    </row>
    <row r="63" spans="1:25" ht="39.950000000000003" customHeight="1">
      <c r="A63" s="264">
        <v>21</v>
      </c>
      <c r="B63" s="555" t="s">
        <v>742</v>
      </c>
      <c r="C63" s="546" t="s">
        <v>735</v>
      </c>
      <c r="D63" s="501" t="s">
        <v>1578</v>
      </c>
      <c r="E63" s="471">
        <v>1</v>
      </c>
      <c r="F63" s="545" t="s">
        <v>743</v>
      </c>
      <c r="G63" s="399" t="s">
        <v>1591</v>
      </c>
      <c r="H63" s="45"/>
      <c r="I63" s="1"/>
      <c r="J63" s="59">
        <v>111.36</v>
      </c>
      <c r="K63" s="1"/>
      <c r="L63" s="1"/>
      <c r="M63" s="57" t="s">
        <v>206</v>
      </c>
      <c r="N63" s="1">
        <v>1</v>
      </c>
      <c r="O63" s="117"/>
      <c r="P63" s="115"/>
      <c r="Q63" s="115"/>
      <c r="R63" s="115"/>
      <c r="S63" s="115"/>
      <c r="T63" s="115"/>
      <c r="U63" s="115"/>
      <c r="V63" s="115"/>
      <c r="W63" s="115"/>
      <c r="X63" s="427">
        <v>16.66</v>
      </c>
      <c r="Y63" s="2" t="s">
        <v>1799</v>
      </c>
    </row>
    <row r="64" spans="1:25" ht="39.950000000000003" customHeight="1">
      <c r="A64" s="264">
        <v>22</v>
      </c>
      <c r="B64" s="555" t="s">
        <v>744</v>
      </c>
      <c r="C64" s="546" t="s">
        <v>735</v>
      </c>
      <c r="D64" s="501" t="s">
        <v>735</v>
      </c>
      <c r="E64" s="471">
        <v>1</v>
      </c>
      <c r="F64" s="545" t="s">
        <v>745</v>
      </c>
      <c r="G64" s="399" t="s">
        <v>1591</v>
      </c>
      <c r="H64" s="45"/>
      <c r="I64" s="1"/>
      <c r="J64" s="59">
        <v>110.65</v>
      </c>
      <c r="K64" s="1"/>
      <c r="L64" s="1"/>
      <c r="M64" s="57" t="s">
        <v>206</v>
      </c>
      <c r="N64" s="1"/>
      <c r="O64" s="116"/>
      <c r="P64" s="116"/>
      <c r="Q64" s="116"/>
      <c r="R64" s="116"/>
      <c r="S64" s="116">
        <v>1</v>
      </c>
      <c r="T64" s="115"/>
      <c r="U64" s="115"/>
      <c r="V64" s="115"/>
      <c r="W64" s="115"/>
      <c r="X64" s="367">
        <v>35.22</v>
      </c>
      <c r="Y64" s="2"/>
    </row>
    <row r="65" spans="1:25" ht="39.950000000000003" customHeight="1">
      <c r="A65" s="741">
        <v>23</v>
      </c>
      <c r="B65" s="823" t="s">
        <v>746</v>
      </c>
      <c r="C65" s="709" t="s">
        <v>735</v>
      </c>
      <c r="D65" s="857" t="s">
        <v>1579</v>
      </c>
      <c r="E65" s="470">
        <v>1</v>
      </c>
      <c r="F65" s="545" t="s">
        <v>747</v>
      </c>
      <c r="G65" s="844" t="s">
        <v>1927</v>
      </c>
      <c r="H65" s="840"/>
      <c r="I65" s="1"/>
      <c r="J65" s="616">
        <v>337.85</v>
      </c>
      <c r="K65" s="1"/>
      <c r="L65" s="1"/>
      <c r="M65" s="616" t="s">
        <v>206</v>
      </c>
      <c r="N65" s="1">
        <v>1</v>
      </c>
      <c r="O65" s="115"/>
      <c r="P65" s="115"/>
      <c r="Q65" s="115"/>
      <c r="R65" s="115"/>
      <c r="S65" s="115"/>
      <c r="T65" s="115"/>
      <c r="U65" s="115"/>
      <c r="V65" s="115"/>
      <c r="W65" s="115"/>
      <c r="X65" s="2"/>
      <c r="Y65" s="2"/>
    </row>
    <row r="66" spans="1:25" ht="39.950000000000003" customHeight="1">
      <c r="A66" s="741"/>
      <c r="B66" s="823"/>
      <c r="C66" s="709"/>
      <c r="D66" s="858"/>
      <c r="E66" s="470">
        <v>2</v>
      </c>
      <c r="F66" s="545" t="s">
        <v>748</v>
      </c>
      <c r="G66" s="845"/>
      <c r="H66" s="840"/>
      <c r="I66" s="1"/>
      <c r="J66" s="616"/>
      <c r="K66" s="1"/>
      <c r="L66" s="1"/>
      <c r="M66" s="616"/>
      <c r="N66" s="1">
        <v>1</v>
      </c>
      <c r="O66" s="115"/>
      <c r="P66" s="115"/>
      <c r="Q66" s="115"/>
      <c r="R66" s="115"/>
      <c r="S66" s="115"/>
      <c r="T66" s="115"/>
      <c r="U66" s="115"/>
      <c r="V66" s="115"/>
      <c r="W66" s="115"/>
      <c r="X66" s="2"/>
      <c r="Y66" s="2"/>
    </row>
    <row r="67" spans="1:25" ht="39.950000000000003" customHeight="1">
      <c r="A67" s="741"/>
      <c r="B67" s="823"/>
      <c r="C67" s="709"/>
      <c r="D67" s="859"/>
      <c r="E67" s="470">
        <v>3</v>
      </c>
      <c r="F67" s="545" t="s">
        <v>749</v>
      </c>
      <c r="G67" s="846"/>
      <c r="H67" s="840"/>
      <c r="I67" s="1"/>
      <c r="J67" s="616"/>
      <c r="K67" s="1"/>
      <c r="L67" s="1"/>
      <c r="M67" s="616"/>
      <c r="N67" s="1">
        <v>1</v>
      </c>
      <c r="O67" s="115"/>
      <c r="P67" s="115"/>
      <c r="Q67" s="115"/>
      <c r="R67" s="115"/>
      <c r="S67" s="115"/>
      <c r="T67" s="115"/>
      <c r="U67" s="115"/>
      <c r="V67" s="115"/>
      <c r="W67" s="115"/>
      <c r="X67" s="2"/>
      <c r="Y67" s="2"/>
    </row>
    <row r="68" spans="1:25" ht="39.950000000000003" customHeight="1">
      <c r="A68" s="741">
        <v>24</v>
      </c>
      <c r="B68" s="823" t="s">
        <v>750</v>
      </c>
      <c r="C68" s="709" t="s">
        <v>735</v>
      </c>
      <c r="D68" s="857" t="s">
        <v>1580</v>
      </c>
      <c r="E68" s="470">
        <v>1</v>
      </c>
      <c r="F68" s="545" t="s">
        <v>751</v>
      </c>
      <c r="G68" s="844" t="s">
        <v>1586</v>
      </c>
      <c r="H68" s="840"/>
      <c r="I68" s="1"/>
      <c r="J68" s="616">
        <v>230.08</v>
      </c>
      <c r="K68" s="1"/>
      <c r="L68" s="1"/>
      <c r="M68" s="616" t="s">
        <v>206</v>
      </c>
      <c r="N68" s="1">
        <v>1</v>
      </c>
      <c r="O68" s="115"/>
      <c r="P68" s="115"/>
      <c r="Q68" s="115"/>
      <c r="R68" s="115"/>
      <c r="S68" s="115"/>
      <c r="T68" s="115"/>
      <c r="U68" s="115"/>
      <c r="V68" s="115"/>
      <c r="W68" s="115"/>
      <c r="X68" s="2"/>
      <c r="Y68" s="2" t="s">
        <v>1800</v>
      </c>
    </row>
    <row r="69" spans="1:25" ht="39.950000000000003" customHeight="1">
      <c r="A69" s="850"/>
      <c r="B69" s="854"/>
      <c r="C69" s="855"/>
      <c r="D69" s="858"/>
      <c r="E69" s="471">
        <v>2</v>
      </c>
      <c r="F69" s="547" t="s">
        <v>752</v>
      </c>
      <c r="G69" s="845"/>
      <c r="H69" s="856"/>
      <c r="I69" s="39"/>
      <c r="J69" s="679"/>
      <c r="K69" s="39"/>
      <c r="L69" s="39"/>
      <c r="M69" s="679"/>
      <c r="N69" s="39">
        <v>1</v>
      </c>
      <c r="O69" s="140"/>
      <c r="P69" s="140"/>
      <c r="Q69" s="140"/>
      <c r="R69" s="140"/>
      <c r="S69" s="140"/>
      <c r="T69" s="140"/>
      <c r="U69" s="140"/>
      <c r="V69" s="140"/>
      <c r="W69" s="140"/>
      <c r="X69" s="89"/>
      <c r="Y69" s="89" t="s">
        <v>1800</v>
      </c>
    </row>
    <row r="70" spans="1:25" ht="39.950000000000003" customHeight="1">
      <c r="A70" s="277">
        <v>25</v>
      </c>
      <c r="B70" s="542" t="s">
        <v>2167</v>
      </c>
      <c r="C70" s="455" t="s">
        <v>725</v>
      </c>
      <c r="D70" s="548" t="s">
        <v>2168</v>
      </c>
      <c r="E70" s="491">
        <v>1</v>
      </c>
      <c r="F70" s="506" t="s">
        <v>2169</v>
      </c>
      <c r="G70" s="415" t="s">
        <v>1774</v>
      </c>
      <c r="H70" s="1"/>
      <c r="I70" s="355"/>
      <c r="J70" s="357">
        <v>108.38</v>
      </c>
      <c r="K70" s="35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</row>
    <row r="71" spans="1:25" ht="39.950000000000003" customHeight="1">
      <c r="A71" s="283">
        <v>26</v>
      </c>
      <c r="B71" s="452" t="s">
        <v>2170</v>
      </c>
      <c r="C71" s="557" t="s">
        <v>725</v>
      </c>
      <c r="D71" s="549" t="s">
        <v>2171</v>
      </c>
      <c r="E71" s="558">
        <v>1</v>
      </c>
      <c r="F71" s="550" t="s">
        <v>2172</v>
      </c>
      <c r="G71" s="415" t="s">
        <v>1774</v>
      </c>
      <c r="H71" s="1"/>
      <c r="I71" s="355"/>
      <c r="J71" s="357">
        <v>107.52</v>
      </c>
      <c r="K71" s="35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</row>
    <row r="72" spans="1:25" ht="39.950000000000003" customHeight="1">
      <c r="A72" s="277">
        <v>27</v>
      </c>
      <c r="B72" s="542" t="s">
        <v>2173</v>
      </c>
      <c r="C72" s="455" t="s">
        <v>735</v>
      </c>
      <c r="D72" s="455" t="s">
        <v>735</v>
      </c>
      <c r="E72" s="472">
        <v>1</v>
      </c>
      <c r="F72" s="507" t="s">
        <v>2174</v>
      </c>
      <c r="G72" s="415" t="s">
        <v>1774</v>
      </c>
      <c r="H72" s="1"/>
      <c r="I72" s="355"/>
      <c r="J72" s="357">
        <v>110.65</v>
      </c>
      <c r="K72" s="35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</row>
    <row r="73" spans="1:25" ht="39.950000000000003" customHeight="1">
      <c r="A73" s="277">
        <v>28</v>
      </c>
      <c r="B73" s="542" t="s">
        <v>2175</v>
      </c>
      <c r="C73" s="455" t="s">
        <v>735</v>
      </c>
      <c r="D73" s="455" t="s">
        <v>1578</v>
      </c>
      <c r="E73" s="472">
        <v>1</v>
      </c>
      <c r="F73" s="551" t="s">
        <v>2176</v>
      </c>
      <c r="G73" s="561" t="s">
        <v>2177</v>
      </c>
      <c r="H73" s="1"/>
      <c r="I73" s="355"/>
      <c r="J73" s="357">
        <v>111.36</v>
      </c>
      <c r="K73" s="356"/>
      <c r="L73" s="1"/>
      <c r="M73" s="1"/>
      <c r="N73" s="1">
        <v>1</v>
      </c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</row>
    <row r="74" spans="1:25" ht="39.950000000000003" customHeight="1">
      <c r="A74" s="277">
        <v>29</v>
      </c>
      <c r="B74" s="542" t="s">
        <v>2178</v>
      </c>
      <c r="C74" s="455" t="s">
        <v>735</v>
      </c>
      <c r="D74" s="455" t="s">
        <v>1580</v>
      </c>
      <c r="E74" s="472">
        <v>1</v>
      </c>
      <c r="F74" s="551" t="s">
        <v>2179</v>
      </c>
      <c r="G74" s="562" t="s">
        <v>1774</v>
      </c>
      <c r="H74" s="1"/>
      <c r="I74" s="355"/>
      <c r="J74" s="357">
        <v>115.03</v>
      </c>
      <c r="K74" s="35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</row>
    <row r="75" spans="1:25" ht="39.950000000000003" customHeight="1">
      <c r="A75" s="277">
        <v>30</v>
      </c>
      <c r="B75" s="542" t="s">
        <v>2180</v>
      </c>
      <c r="C75" s="455" t="s">
        <v>735</v>
      </c>
      <c r="D75" s="455" t="s">
        <v>2181</v>
      </c>
      <c r="E75" s="472">
        <v>1</v>
      </c>
      <c r="F75" s="552" t="s">
        <v>2182</v>
      </c>
      <c r="G75" s="561" t="s">
        <v>2183</v>
      </c>
      <c r="H75" s="1"/>
      <c r="I75" s="355"/>
      <c r="J75" s="357">
        <v>112.62</v>
      </c>
      <c r="K75" s="356"/>
      <c r="L75" s="1"/>
      <c r="M75" s="1"/>
      <c r="N75" s="1">
        <v>1</v>
      </c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</row>
    <row r="76" spans="1:25" ht="39.950000000000003" customHeight="1">
      <c r="A76" s="277">
        <v>31</v>
      </c>
      <c r="B76" s="542" t="s">
        <v>2184</v>
      </c>
      <c r="C76" s="455" t="s">
        <v>735</v>
      </c>
      <c r="D76" s="455" t="s">
        <v>2185</v>
      </c>
      <c r="E76" s="472">
        <v>1</v>
      </c>
      <c r="F76" s="552" t="s">
        <v>2186</v>
      </c>
      <c r="G76" s="561" t="s">
        <v>2183</v>
      </c>
      <c r="H76" s="1"/>
      <c r="I76" s="355"/>
      <c r="J76" s="357">
        <v>112.82</v>
      </c>
      <c r="K76" s="356"/>
      <c r="L76" s="1"/>
      <c r="M76" s="1"/>
      <c r="N76" s="1">
        <v>1</v>
      </c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</row>
    <row r="77" spans="1:25" ht="39.950000000000003" customHeight="1">
      <c r="A77" s="674">
        <v>32</v>
      </c>
      <c r="B77" s="834" t="s">
        <v>2187</v>
      </c>
      <c r="C77" s="732" t="s">
        <v>2188</v>
      </c>
      <c r="D77" s="725" t="s">
        <v>2189</v>
      </c>
      <c r="E77" s="472">
        <v>1</v>
      </c>
      <c r="F77" s="552" t="s">
        <v>2190</v>
      </c>
      <c r="G77" s="867" t="s">
        <v>1774</v>
      </c>
      <c r="H77" s="1"/>
      <c r="I77" s="355"/>
      <c r="J77" s="863">
        <v>325.35000000000002</v>
      </c>
      <c r="K77" s="35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</row>
    <row r="78" spans="1:25" ht="39.950000000000003" customHeight="1">
      <c r="A78" s="868"/>
      <c r="B78" s="834"/>
      <c r="C78" s="866"/>
      <c r="D78" s="725"/>
      <c r="E78" s="472">
        <v>2</v>
      </c>
      <c r="F78" s="551" t="s">
        <v>2191</v>
      </c>
      <c r="G78" s="867"/>
      <c r="H78" s="1"/>
      <c r="I78" s="355"/>
      <c r="J78" s="864"/>
      <c r="K78" s="35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</row>
    <row r="79" spans="1:25" ht="39.950000000000003" customHeight="1">
      <c r="A79" s="675"/>
      <c r="B79" s="834"/>
      <c r="C79" s="733"/>
      <c r="D79" s="725"/>
      <c r="E79" s="472">
        <v>3</v>
      </c>
      <c r="F79" s="551" t="s">
        <v>2192</v>
      </c>
      <c r="G79" s="867"/>
      <c r="H79" s="1"/>
      <c r="I79" s="355"/>
      <c r="J79" s="865"/>
      <c r="K79" s="35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</row>
    <row r="80" spans="1:25" ht="39.950000000000003" customHeight="1">
      <c r="A80" s="277">
        <v>33</v>
      </c>
      <c r="B80" s="542" t="s">
        <v>2193</v>
      </c>
      <c r="C80" s="455" t="s">
        <v>2188</v>
      </c>
      <c r="D80" s="455" t="s">
        <v>2194</v>
      </c>
      <c r="E80" s="472">
        <v>1</v>
      </c>
      <c r="F80" s="551" t="s">
        <v>2195</v>
      </c>
      <c r="G80" s="562" t="s">
        <v>1774</v>
      </c>
      <c r="H80" s="1"/>
      <c r="I80" s="355"/>
      <c r="J80" s="348">
        <v>108.45</v>
      </c>
      <c r="K80" s="35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</row>
    <row r="81" spans="1:25" ht="39.950000000000003" customHeight="1">
      <c r="A81" s="277">
        <v>34</v>
      </c>
      <c r="B81" s="542" t="s">
        <v>2196</v>
      </c>
      <c r="C81" s="455" t="s">
        <v>2188</v>
      </c>
      <c r="D81" s="455" t="s">
        <v>2197</v>
      </c>
      <c r="E81" s="472">
        <v>1</v>
      </c>
      <c r="F81" s="552" t="s">
        <v>2198</v>
      </c>
      <c r="G81" s="562" t="s">
        <v>1774</v>
      </c>
      <c r="H81" s="1"/>
      <c r="I81" s="355"/>
      <c r="J81" s="348">
        <v>108.48</v>
      </c>
      <c r="K81" s="35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</row>
    <row r="82" spans="1:25" ht="39.950000000000003" customHeight="1">
      <c r="A82" s="277">
        <v>35</v>
      </c>
      <c r="B82" s="542" t="s">
        <v>2199</v>
      </c>
      <c r="C82" s="455" t="s">
        <v>2188</v>
      </c>
      <c r="D82" s="455" t="s">
        <v>2200</v>
      </c>
      <c r="E82" s="472">
        <v>1</v>
      </c>
      <c r="F82" s="552" t="s">
        <v>2201</v>
      </c>
      <c r="G82" s="562" t="s">
        <v>1774</v>
      </c>
      <c r="H82" s="1"/>
      <c r="I82" s="355"/>
      <c r="J82" s="357">
        <v>108.5</v>
      </c>
      <c r="K82" s="35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</row>
    <row r="83" spans="1:25" ht="39.950000000000003" customHeight="1">
      <c r="A83" s="277">
        <v>36</v>
      </c>
      <c r="B83" s="542" t="s">
        <v>2202</v>
      </c>
      <c r="C83" s="455" t="s">
        <v>2188</v>
      </c>
      <c r="D83" s="308" t="s">
        <v>2203</v>
      </c>
      <c r="E83" s="472">
        <v>1</v>
      </c>
      <c r="F83" s="552" t="s">
        <v>2204</v>
      </c>
      <c r="G83" s="562" t="s">
        <v>1774</v>
      </c>
      <c r="H83" s="1"/>
      <c r="I83" s="355"/>
      <c r="J83" s="357">
        <v>107.55</v>
      </c>
      <c r="K83" s="35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</row>
    <row r="84" spans="1:25" ht="39.950000000000003" customHeight="1">
      <c r="A84" s="277">
        <v>37</v>
      </c>
      <c r="B84" s="542" t="s">
        <v>2205</v>
      </c>
      <c r="C84" s="455" t="s">
        <v>2188</v>
      </c>
      <c r="D84" s="455" t="s">
        <v>2206</v>
      </c>
      <c r="E84" s="472">
        <v>1</v>
      </c>
      <c r="F84" s="552" t="s">
        <v>2207</v>
      </c>
      <c r="G84" s="562" t="s">
        <v>1774</v>
      </c>
      <c r="H84" s="1"/>
      <c r="I84" s="355"/>
      <c r="J84" s="357">
        <v>109.27</v>
      </c>
      <c r="K84" s="35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</row>
    <row r="85" spans="1:25" ht="39.950000000000003" customHeight="1">
      <c r="A85" s="277">
        <v>38</v>
      </c>
      <c r="B85" s="542" t="s">
        <v>2208</v>
      </c>
      <c r="C85" s="455" t="s">
        <v>689</v>
      </c>
      <c r="D85" s="455" t="s">
        <v>1569</v>
      </c>
      <c r="E85" s="472">
        <v>1</v>
      </c>
      <c r="F85" s="551" t="s">
        <v>2209</v>
      </c>
      <c r="G85" s="562" t="s">
        <v>1774</v>
      </c>
      <c r="H85" s="1"/>
      <c r="I85" s="355"/>
      <c r="J85" s="357">
        <v>11064</v>
      </c>
      <c r="K85" s="35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</row>
    <row r="86" spans="1:25" ht="39.950000000000003" customHeight="1">
      <c r="A86" s="277">
        <v>39</v>
      </c>
      <c r="B86" s="542" t="s">
        <v>2210</v>
      </c>
      <c r="C86" s="455" t="s">
        <v>689</v>
      </c>
      <c r="D86" s="455" t="s">
        <v>1571</v>
      </c>
      <c r="E86" s="472">
        <v>1</v>
      </c>
      <c r="F86" s="551" t="s">
        <v>2211</v>
      </c>
      <c r="G86" s="562" t="s">
        <v>2212</v>
      </c>
      <c r="H86" s="1"/>
      <c r="I86" s="355"/>
      <c r="J86" s="357">
        <v>109.56</v>
      </c>
      <c r="K86" s="356"/>
      <c r="L86" s="1"/>
      <c r="M86" s="1"/>
      <c r="N86" s="1">
        <v>1</v>
      </c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</row>
    <row r="87" spans="1:25" ht="39.950000000000003" customHeight="1">
      <c r="A87" s="277">
        <v>40</v>
      </c>
      <c r="B87" s="542" t="s">
        <v>2213</v>
      </c>
      <c r="C87" s="732" t="s">
        <v>2214</v>
      </c>
      <c r="D87" s="732" t="s">
        <v>2382</v>
      </c>
      <c r="E87" s="559">
        <v>1</v>
      </c>
      <c r="F87" s="553" t="s">
        <v>2215</v>
      </c>
      <c r="G87" s="561" t="s">
        <v>2216</v>
      </c>
      <c r="H87" s="1"/>
      <c r="I87" s="355"/>
      <c r="J87" s="711">
        <v>346.07</v>
      </c>
      <c r="K87" s="356"/>
      <c r="L87" s="1"/>
      <c r="M87" s="1"/>
      <c r="N87" s="1">
        <v>1</v>
      </c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</row>
    <row r="88" spans="1:25" ht="39.950000000000003" customHeight="1">
      <c r="A88" s="277">
        <v>41</v>
      </c>
      <c r="B88" s="542" t="s">
        <v>2217</v>
      </c>
      <c r="C88" s="866"/>
      <c r="D88" s="866"/>
      <c r="E88" s="559">
        <v>1</v>
      </c>
      <c r="F88" s="553" t="s">
        <v>2218</v>
      </c>
      <c r="G88" s="561" t="s">
        <v>2219</v>
      </c>
      <c r="H88" s="1"/>
      <c r="I88" s="355"/>
      <c r="J88" s="711"/>
      <c r="K88" s="356"/>
      <c r="L88" s="1"/>
      <c r="M88" s="1"/>
      <c r="N88" s="1">
        <v>1</v>
      </c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</row>
    <row r="89" spans="1:25" ht="39.950000000000003" customHeight="1">
      <c r="A89" s="277">
        <v>42</v>
      </c>
      <c r="B89" s="542" t="s">
        <v>2220</v>
      </c>
      <c r="C89" s="733"/>
      <c r="D89" s="733"/>
      <c r="E89" s="559">
        <v>1</v>
      </c>
      <c r="F89" s="554" t="s">
        <v>2221</v>
      </c>
      <c r="G89" s="561" t="s">
        <v>2219</v>
      </c>
      <c r="H89" s="1"/>
      <c r="I89" s="355"/>
      <c r="J89" s="711"/>
      <c r="K89" s="356"/>
      <c r="L89" s="1"/>
      <c r="M89" s="1"/>
      <c r="N89" s="1">
        <v>1</v>
      </c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</row>
    <row r="90" spans="1:25" ht="15" customHeight="1">
      <c r="A90" s="262"/>
      <c r="B90" s="78" t="s">
        <v>208</v>
      </c>
      <c r="C90" s="78"/>
      <c r="D90" s="96"/>
      <c r="E90" s="20">
        <f>E17+E24+E25+E26+E28+E29+E30+E33+E36+E38+E43+E44+E48+E51+E53+E55+E57+E60+E62+E63+E64+E67+E69+E10+E70+E71+E72+E73+E74+E75+E76+E79+E80+E81+E82+E83+E84+E85+E86+E87+E88+E89</f>
        <v>82</v>
      </c>
      <c r="F90" s="1"/>
      <c r="G90" s="130"/>
      <c r="H90" s="1"/>
      <c r="I90" s="1"/>
      <c r="J90" s="60">
        <f>SUM(J11:L89)</f>
        <v>19701.030000000002</v>
      </c>
      <c r="K90" s="1"/>
      <c r="L90" s="1"/>
      <c r="M90" s="1"/>
      <c r="N90" s="20">
        <f>SUM(N8:N89)</f>
        <v>33</v>
      </c>
      <c r="O90" s="78">
        <f t="shared" ref="O90:X90" si="0">SUM(O8:O89)</f>
        <v>6</v>
      </c>
      <c r="P90" s="78">
        <f t="shared" si="0"/>
        <v>10</v>
      </c>
      <c r="Q90" s="78">
        <f t="shared" si="0"/>
        <v>3</v>
      </c>
      <c r="R90" s="78">
        <f t="shared" si="0"/>
        <v>2</v>
      </c>
      <c r="S90" s="78">
        <f t="shared" si="0"/>
        <v>3</v>
      </c>
      <c r="T90" s="78">
        <f t="shared" si="0"/>
        <v>2</v>
      </c>
      <c r="U90" s="78">
        <f t="shared" si="0"/>
        <v>0</v>
      </c>
      <c r="V90" s="78">
        <f t="shared" si="0"/>
        <v>0</v>
      </c>
      <c r="W90" s="78">
        <f t="shared" si="0"/>
        <v>0</v>
      </c>
      <c r="X90" s="78">
        <f t="shared" si="0"/>
        <v>396.36</v>
      </c>
      <c r="Y90" s="2"/>
    </row>
    <row r="91" spans="1:25" ht="24.95" customHeight="1"/>
    <row r="92" spans="1:25" ht="24.95" customHeight="1"/>
    <row r="93" spans="1:25" ht="24.95" customHeight="1"/>
    <row r="94" spans="1:25" ht="24.95" customHeight="1"/>
    <row r="95" spans="1:25" ht="24.95" customHeight="1"/>
    <row r="96" spans="1:25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</sheetData>
  <mergeCells count="182">
    <mergeCell ref="J77:J79"/>
    <mergeCell ref="B77:B79"/>
    <mergeCell ref="C77:C79"/>
    <mergeCell ref="D77:D79"/>
    <mergeCell ref="G77:G79"/>
    <mergeCell ref="C87:C89"/>
    <mergeCell ref="D87:D89"/>
    <mergeCell ref="A77:A79"/>
    <mergeCell ref="M8:M10"/>
    <mergeCell ref="A58:A60"/>
    <mergeCell ref="B58:B60"/>
    <mergeCell ref="C58:C60"/>
    <mergeCell ref="B61:B62"/>
    <mergeCell ref="C61:C62"/>
    <mergeCell ref="A56:A57"/>
    <mergeCell ref="B56:B57"/>
    <mergeCell ref="C56:C57"/>
    <mergeCell ref="A54:A55"/>
    <mergeCell ref="B54:B55"/>
    <mergeCell ref="C54:C55"/>
    <mergeCell ref="A52:A53"/>
    <mergeCell ref="B52:B53"/>
    <mergeCell ref="C52:C53"/>
    <mergeCell ref="J52:J53"/>
    <mergeCell ref="Y8:Y10"/>
    <mergeCell ref="X54:X55"/>
    <mergeCell ref="G18:G24"/>
    <mergeCell ref="G68:G69"/>
    <mergeCell ref="D56:D57"/>
    <mergeCell ref="D58:D60"/>
    <mergeCell ref="D61:D62"/>
    <mergeCell ref="D65:D67"/>
    <mergeCell ref="M61:M62"/>
    <mergeCell ref="H58:H60"/>
    <mergeCell ref="G58:G60"/>
    <mergeCell ref="G61:G62"/>
    <mergeCell ref="J61:J62"/>
    <mergeCell ref="J54:J55"/>
    <mergeCell ref="M54:M55"/>
    <mergeCell ref="H56:H57"/>
    <mergeCell ref="J56:J57"/>
    <mergeCell ref="M56:M57"/>
    <mergeCell ref="H54:H55"/>
    <mergeCell ref="D54:D55"/>
    <mergeCell ref="G54:G55"/>
    <mergeCell ref="G56:G57"/>
    <mergeCell ref="M49:M51"/>
    <mergeCell ref="H52:H53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M52:M53"/>
    <mergeCell ref="A49:A51"/>
    <mergeCell ref="B49:B51"/>
    <mergeCell ref="C49:C51"/>
    <mergeCell ref="H49:H51"/>
    <mergeCell ref="D52:D53"/>
    <mergeCell ref="D49:D51"/>
    <mergeCell ref="J49:J51"/>
    <mergeCell ref="G49:G51"/>
    <mergeCell ref="G52:G53"/>
    <mergeCell ref="M39:M43"/>
    <mergeCell ref="A45:A48"/>
    <mergeCell ref="B45:B48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G45:G48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J11:J17"/>
    <mergeCell ref="E5:E7"/>
    <mergeCell ref="F5:F7"/>
    <mergeCell ref="G11:G17"/>
    <mergeCell ref="M27:M28"/>
    <mergeCell ref="A31:A33"/>
    <mergeCell ref="B31:B33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G31:G33"/>
    <mergeCell ref="R6:S6"/>
    <mergeCell ref="T6:U6"/>
    <mergeCell ref="W6:W7"/>
    <mergeCell ref="A5:A7"/>
    <mergeCell ref="B5:B7"/>
    <mergeCell ref="C5:C7"/>
    <mergeCell ref="D5:D7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C8:C10"/>
    <mergeCell ref="D8:D10"/>
    <mergeCell ref="D11:D17"/>
    <mergeCell ref="H8:H10"/>
    <mergeCell ref="J8:J10"/>
    <mergeCell ref="D18:D24"/>
    <mergeCell ref="X34:X36"/>
    <mergeCell ref="X37:X38"/>
    <mergeCell ref="X39:X43"/>
    <mergeCell ref="J87:J89"/>
    <mergeCell ref="X27:X28"/>
    <mergeCell ref="X52:X53"/>
    <mergeCell ref="X56:X57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</mergeCells>
  <pageMargins left="0.5" right="0.2" top="0.5" bottom="0.5" header="0.13" footer="0.13"/>
  <pageSetup paperSize="9" scale="68" orientation="landscape" r:id="rId1"/>
  <rowBreaks count="2" manualBreakCount="2">
    <brk id="29" max="24" man="1"/>
    <brk id="90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22"/>
  <sheetViews>
    <sheetView showGridLines="0" view="pageBreakPreview" zoomScale="82" zoomScaleSheetLayoutView="82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118" sqref="D118"/>
    </sheetView>
  </sheetViews>
  <sheetFormatPr defaultRowHeight="15"/>
  <cols>
    <col min="1" max="1" width="5.42578125" style="121" customWidth="1"/>
    <col min="2" max="2" width="10.140625" style="11" customWidth="1"/>
    <col min="3" max="3" width="11.42578125" customWidth="1"/>
    <col min="4" max="4" width="12.140625" customWidth="1"/>
    <col min="5" max="5" width="5.28515625" style="11" customWidth="1"/>
    <col min="6" max="6" width="31.7109375" customWidth="1"/>
    <col min="7" max="7" width="34.5703125" style="155" customWidth="1"/>
    <col min="8" max="8" width="13.140625" hidden="1" customWidth="1"/>
    <col min="9" max="9" width="8.42578125" hidden="1" customWidth="1"/>
    <col min="10" max="10" width="9.28515625" style="11" customWidth="1"/>
    <col min="11" max="11" width="9.28515625" style="11" hidden="1" customWidth="1"/>
    <col min="12" max="12" width="5.85546875" hidden="1" customWidth="1"/>
    <col min="13" max="13" width="9.5703125" style="12" customWidth="1"/>
    <col min="14" max="14" width="4.5703125" style="11" hidden="1" customWidth="1"/>
    <col min="15" max="23" width="4.7109375" customWidth="1"/>
    <col min="24" max="24" width="7.85546875" customWidth="1"/>
    <col min="25" max="25" width="13.7109375" customWidth="1"/>
  </cols>
  <sheetData>
    <row r="1" spans="1:25">
      <c r="A1" s="737" t="s">
        <v>18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5" ht="16.5" customHeight="1">
      <c r="A2" s="738" t="str">
        <f>'Patna (West)'!A2</f>
        <v>Progress Report for the construction of SSS ( Sanc. Year 2012 - 13 )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905"/>
    </row>
    <row r="3" spans="1:25">
      <c r="A3" s="652" t="s">
        <v>1877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4"/>
      <c r="X3" s="655" t="str">
        <f>Summary!V3</f>
        <v>Date:-31.01.2015</v>
      </c>
      <c r="Y3" s="656"/>
    </row>
    <row r="4" spans="1:25" ht="15" customHeight="1">
      <c r="A4" s="906" t="s">
        <v>46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6"/>
    </row>
    <row r="5" spans="1:25" ht="18" customHeight="1">
      <c r="A5" s="907" t="s">
        <v>0</v>
      </c>
      <c r="B5" s="642" t="s">
        <v>1</v>
      </c>
      <c r="C5" s="719" t="s">
        <v>2</v>
      </c>
      <c r="D5" s="642" t="s">
        <v>3</v>
      </c>
      <c r="E5" s="642" t="s">
        <v>0</v>
      </c>
      <c r="F5" s="719" t="s">
        <v>4</v>
      </c>
      <c r="G5" s="719" t="s">
        <v>5</v>
      </c>
      <c r="H5" s="642" t="s">
        <v>5</v>
      </c>
      <c r="I5" s="642" t="s">
        <v>211</v>
      </c>
      <c r="J5" s="642" t="s">
        <v>210</v>
      </c>
      <c r="K5" s="642" t="s">
        <v>31</v>
      </c>
      <c r="L5" s="642" t="s">
        <v>19</v>
      </c>
      <c r="M5" s="642" t="s">
        <v>32</v>
      </c>
      <c r="N5" s="791" t="s">
        <v>15</v>
      </c>
      <c r="O5" s="792"/>
      <c r="P5" s="792"/>
      <c r="Q5" s="792"/>
      <c r="R5" s="792"/>
      <c r="S5" s="792"/>
      <c r="T5" s="792"/>
      <c r="U5" s="792"/>
      <c r="V5" s="792"/>
      <c r="W5" s="793"/>
      <c r="X5" s="642" t="s">
        <v>20</v>
      </c>
      <c r="Y5" s="912" t="s">
        <v>13</v>
      </c>
    </row>
    <row r="6" spans="1:25" ht="29.25" customHeight="1">
      <c r="A6" s="908"/>
      <c r="B6" s="643"/>
      <c r="C6" s="720"/>
      <c r="D6" s="643"/>
      <c r="E6" s="643"/>
      <c r="F6" s="720"/>
      <c r="G6" s="720"/>
      <c r="H6" s="643"/>
      <c r="I6" s="643"/>
      <c r="J6" s="643"/>
      <c r="K6" s="643"/>
      <c r="L6" s="643"/>
      <c r="M6" s="643"/>
      <c r="N6" s="821" t="s">
        <v>6</v>
      </c>
      <c r="O6" s="915" t="s">
        <v>2379</v>
      </c>
      <c r="P6" s="642" t="s">
        <v>9</v>
      </c>
      <c r="Q6" s="642" t="s">
        <v>8</v>
      </c>
      <c r="R6" s="910" t="s">
        <v>16</v>
      </c>
      <c r="S6" s="911"/>
      <c r="T6" s="910" t="s">
        <v>17</v>
      </c>
      <c r="U6" s="911"/>
      <c r="V6" s="642" t="s">
        <v>12</v>
      </c>
      <c r="W6" s="642" t="s">
        <v>7</v>
      </c>
      <c r="X6" s="643"/>
      <c r="Y6" s="913"/>
    </row>
    <row r="7" spans="1:25" ht="27.75" customHeight="1">
      <c r="A7" s="909"/>
      <c r="B7" s="644"/>
      <c r="C7" s="721"/>
      <c r="D7" s="644"/>
      <c r="E7" s="644"/>
      <c r="F7" s="721"/>
      <c r="G7" s="721"/>
      <c r="H7" s="644"/>
      <c r="I7" s="644"/>
      <c r="J7" s="644"/>
      <c r="K7" s="644"/>
      <c r="L7" s="644"/>
      <c r="M7" s="644"/>
      <c r="N7" s="822"/>
      <c r="O7" s="916"/>
      <c r="P7" s="644"/>
      <c r="Q7" s="644"/>
      <c r="R7" s="409" t="s">
        <v>10</v>
      </c>
      <c r="S7" s="409" t="s">
        <v>11</v>
      </c>
      <c r="T7" s="409" t="s">
        <v>10</v>
      </c>
      <c r="U7" s="409" t="s">
        <v>11</v>
      </c>
      <c r="V7" s="644"/>
      <c r="W7" s="644"/>
      <c r="X7" s="644"/>
      <c r="Y7" s="914"/>
    </row>
    <row r="8" spans="1:25" s="10" customFormat="1" ht="39.950000000000003" customHeight="1">
      <c r="A8" s="878">
        <v>1</v>
      </c>
      <c r="B8" s="854" t="s">
        <v>907</v>
      </c>
      <c r="C8" s="764" t="s">
        <v>882</v>
      </c>
      <c r="D8" s="884" t="s">
        <v>1623</v>
      </c>
      <c r="E8" s="425">
        <v>1</v>
      </c>
      <c r="F8" s="509" t="s">
        <v>906</v>
      </c>
      <c r="G8" s="887" t="s">
        <v>1675</v>
      </c>
      <c r="H8" s="890"/>
      <c r="I8" s="875"/>
      <c r="J8" s="679">
        <v>217.84</v>
      </c>
      <c r="K8" s="198"/>
      <c r="L8" s="198"/>
      <c r="M8" s="679" t="s">
        <v>206</v>
      </c>
      <c r="N8" s="199"/>
      <c r="O8" s="137"/>
      <c r="P8" s="137"/>
      <c r="Q8" s="137"/>
      <c r="R8" s="137"/>
      <c r="S8" s="137"/>
      <c r="T8" s="137"/>
      <c r="U8" s="137"/>
      <c r="V8" s="137">
        <v>1</v>
      </c>
      <c r="W8" s="136"/>
      <c r="X8" s="869">
        <v>154.84</v>
      </c>
      <c r="Y8" s="230"/>
    </row>
    <row r="9" spans="1:25" s="10" customFormat="1" ht="39.950000000000003" customHeight="1">
      <c r="A9" s="880"/>
      <c r="B9" s="882"/>
      <c r="C9" s="765"/>
      <c r="D9" s="886"/>
      <c r="E9" s="425">
        <v>2</v>
      </c>
      <c r="F9" s="509" t="s">
        <v>905</v>
      </c>
      <c r="G9" s="889"/>
      <c r="H9" s="892"/>
      <c r="I9" s="877"/>
      <c r="J9" s="798"/>
      <c r="K9" s="198"/>
      <c r="L9" s="198"/>
      <c r="M9" s="798"/>
      <c r="N9" s="199"/>
      <c r="O9" s="137"/>
      <c r="P9" s="137"/>
      <c r="Q9" s="137"/>
      <c r="R9" s="137"/>
      <c r="S9" s="137">
        <v>1</v>
      </c>
      <c r="T9" s="136"/>
      <c r="U9" s="136"/>
      <c r="V9" s="136"/>
      <c r="W9" s="136"/>
      <c r="X9" s="871"/>
      <c r="Y9" s="198"/>
    </row>
    <row r="10" spans="1:25" s="10" customFormat="1" ht="39.950000000000003" customHeight="1">
      <c r="A10" s="878">
        <v>2</v>
      </c>
      <c r="B10" s="854" t="s">
        <v>904</v>
      </c>
      <c r="C10" s="764" t="s">
        <v>882</v>
      </c>
      <c r="D10" s="884" t="s">
        <v>1624</v>
      </c>
      <c r="E10" s="425">
        <v>1</v>
      </c>
      <c r="F10" s="509" t="s">
        <v>903</v>
      </c>
      <c r="G10" s="887" t="s">
        <v>1774</v>
      </c>
      <c r="H10" s="890"/>
      <c r="I10" s="875"/>
      <c r="J10" s="679">
        <v>442.74</v>
      </c>
      <c r="K10" s="198"/>
      <c r="L10" s="198"/>
      <c r="M10" s="679" t="s">
        <v>206</v>
      </c>
      <c r="N10" s="199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98"/>
    </row>
    <row r="11" spans="1:25" s="10" customFormat="1" ht="39.950000000000003" customHeight="1">
      <c r="A11" s="879"/>
      <c r="B11" s="881"/>
      <c r="C11" s="883"/>
      <c r="D11" s="885"/>
      <c r="E11" s="425">
        <v>2</v>
      </c>
      <c r="F11" s="509" t="s">
        <v>902</v>
      </c>
      <c r="G11" s="888"/>
      <c r="H11" s="891"/>
      <c r="I11" s="876"/>
      <c r="J11" s="797"/>
      <c r="K11" s="198"/>
      <c r="L11" s="198"/>
      <c r="M11" s="797"/>
      <c r="N11" s="199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98"/>
    </row>
    <row r="12" spans="1:25" s="10" customFormat="1" ht="39.950000000000003" customHeight="1">
      <c r="A12" s="879"/>
      <c r="B12" s="881"/>
      <c r="C12" s="883"/>
      <c r="D12" s="885"/>
      <c r="E12" s="425">
        <v>3</v>
      </c>
      <c r="F12" s="509" t="s">
        <v>901</v>
      </c>
      <c r="G12" s="888"/>
      <c r="H12" s="891"/>
      <c r="I12" s="876"/>
      <c r="J12" s="797"/>
      <c r="K12" s="198"/>
      <c r="L12" s="198"/>
      <c r="M12" s="797"/>
      <c r="N12" s="199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98"/>
    </row>
    <row r="13" spans="1:25" s="10" customFormat="1" ht="39.950000000000003" customHeight="1">
      <c r="A13" s="880"/>
      <c r="B13" s="882"/>
      <c r="C13" s="765"/>
      <c r="D13" s="886"/>
      <c r="E13" s="425">
        <v>4</v>
      </c>
      <c r="F13" s="509" t="s">
        <v>900</v>
      </c>
      <c r="G13" s="889"/>
      <c r="H13" s="892"/>
      <c r="I13" s="877"/>
      <c r="J13" s="798"/>
      <c r="K13" s="198"/>
      <c r="L13" s="198"/>
      <c r="M13" s="798"/>
      <c r="N13" s="199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98"/>
    </row>
    <row r="14" spans="1:25" s="10" customFormat="1" ht="39.950000000000003" customHeight="1">
      <c r="A14" s="352">
        <v>3</v>
      </c>
      <c r="B14" s="130" t="s">
        <v>899</v>
      </c>
      <c r="C14" s="425" t="s">
        <v>882</v>
      </c>
      <c r="D14" s="537" t="s">
        <v>1625</v>
      </c>
      <c r="E14" s="425">
        <v>1</v>
      </c>
      <c r="F14" s="509" t="s">
        <v>898</v>
      </c>
      <c r="G14" s="560" t="s">
        <v>1676</v>
      </c>
      <c r="H14" s="81"/>
      <c r="I14" s="200"/>
      <c r="J14" s="195">
        <v>109.69</v>
      </c>
      <c r="K14" s="198"/>
      <c r="L14" s="198"/>
      <c r="M14" s="195" t="s">
        <v>206</v>
      </c>
      <c r="N14" s="199"/>
      <c r="O14" s="137"/>
      <c r="P14" s="137"/>
      <c r="Q14" s="137">
        <v>1</v>
      </c>
      <c r="R14" s="136"/>
      <c r="S14" s="136"/>
      <c r="T14" s="136"/>
      <c r="U14" s="136"/>
      <c r="V14" s="136"/>
      <c r="W14" s="136"/>
      <c r="X14" s="224">
        <v>21.99</v>
      </c>
      <c r="Y14" s="231"/>
    </row>
    <row r="15" spans="1:25" s="10" customFormat="1" ht="39.950000000000003" customHeight="1">
      <c r="A15" s="878">
        <v>4</v>
      </c>
      <c r="B15" s="854" t="s">
        <v>897</v>
      </c>
      <c r="C15" s="764" t="s">
        <v>882</v>
      </c>
      <c r="D15" s="904" t="s">
        <v>1626</v>
      </c>
      <c r="E15" s="425">
        <v>1</v>
      </c>
      <c r="F15" s="509" t="s">
        <v>896</v>
      </c>
      <c r="G15" s="887" t="s">
        <v>1774</v>
      </c>
      <c r="H15" s="890"/>
      <c r="I15" s="875"/>
      <c r="J15" s="679">
        <v>327.74</v>
      </c>
      <c r="K15" s="198"/>
      <c r="L15" s="198"/>
      <c r="M15" s="679" t="s">
        <v>206</v>
      </c>
      <c r="N15" s="199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98"/>
    </row>
    <row r="16" spans="1:25" s="10" customFormat="1" ht="39.950000000000003" customHeight="1">
      <c r="A16" s="879"/>
      <c r="B16" s="881"/>
      <c r="C16" s="883"/>
      <c r="D16" s="885"/>
      <c r="E16" s="425">
        <v>2</v>
      </c>
      <c r="F16" s="509" t="s">
        <v>895</v>
      </c>
      <c r="G16" s="888"/>
      <c r="H16" s="891"/>
      <c r="I16" s="876"/>
      <c r="J16" s="797"/>
      <c r="K16" s="198"/>
      <c r="L16" s="198"/>
      <c r="M16" s="797"/>
      <c r="N16" s="199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98"/>
    </row>
    <row r="17" spans="1:25" s="10" customFormat="1" ht="39.950000000000003" customHeight="1">
      <c r="A17" s="880"/>
      <c r="B17" s="882"/>
      <c r="C17" s="765"/>
      <c r="D17" s="886"/>
      <c r="E17" s="425">
        <v>3</v>
      </c>
      <c r="F17" s="509" t="s">
        <v>894</v>
      </c>
      <c r="G17" s="889"/>
      <c r="H17" s="892"/>
      <c r="I17" s="877"/>
      <c r="J17" s="798"/>
      <c r="K17" s="198"/>
      <c r="L17" s="198"/>
      <c r="M17" s="798"/>
      <c r="N17" s="199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98"/>
    </row>
    <row r="18" spans="1:25" s="10" customFormat="1" ht="39.950000000000003" customHeight="1">
      <c r="A18" s="352">
        <v>5</v>
      </c>
      <c r="B18" s="130" t="s">
        <v>893</v>
      </c>
      <c r="C18" s="425" t="s">
        <v>882</v>
      </c>
      <c r="D18" s="537" t="s">
        <v>1627</v>
      </c>
      <c r="E18" s="425">
        <v>1</v>
      </c>
      <c r="F18" s="509" t="s">
        <v>892</v>
      </c>
      <c r="G18" s="560" t="s">
        <v>1677</v>
      </c>
      <c r="H18" s="81"/>
      <c r="I18" s="200"/>
      <c r="J18" s="195">
        <v>109.09</v>
      </c>
      <c r="K18" s="198"/>
      <c r="L18" s="198"/>
      <c r="M18" s="195" t="s">
        <v>206</v>
      </c>
      <c r="N18" s="199"/>
      <c r="O18" s="137"/>
      <c r="P18" s="137"/>
      <c r="Q18" s="137"/>
      <c r="R18" s="137"/>
      <c r="S18" s="137"/>
      <c r="T18" s="137"/>
      <c r="U18" s="137"/>
      <c r="V18" s="137">
        <v>1</v>
      </c>
      <c r="W18" s="136"/>
      <c r="X18" s="224">
        <v>61.24</v>
      </c>
      <c r="Y18" s="231"/>
    </row>
    <row r="19" spans="1:25" s="10" customFormat="1" ht="39.950000000000003" customHeight="1">
      <c r="A19" s="878">
        <v>6</v>
      </c>
      <c r="B19" s="854" t="s">
        <v>891</v>
      </c>
      <c r="C19" s="764" t="s">
        <v>882</v>
      </c>
      <c r="D19" s="904" t="s">
        <v>1628</v>
      </c>
      <c r="E19" s="425">
        <v>1</v>
      </c>
      <c r="F19" s="509" t="s">
        <v>890</v>
      </c>
      <c r="G19" s="887" t="s">
        <v>1774</v>
      </c>
      <c r="H19" s="890"/>
      <c r="I19" s="875"/>
      <c r="J19" s="679">
        <v>439.01</v>
      </c>
      <c r="K19" s="198"/>
      <c r="L19" s="198"/>
      <c r="M19" s="679" t="s">
        <v>206</v>
      </c>
      <c r="N19" s="199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98"/>
    </row>
    <row r="20" spans="1:25" s="10" customFormat="1" ht="39.950000000000003" customHeight="1">
      <c r="A20" s="879"/>
      <c r="B20" s="881"/>
      <c r="C20" s="883"/>
      <c r="D20" s="885"/>
      <c r="E20" s="425">
        <v>2</v>
      </c>
      <c r="F20" s="509" t="s">
        <v>889</v>
      </c>
      <c r="G20" s="888"/>
      <c r="H20" s="891"/>
      <c r="I20" s="876"/>
      <c r="J20" s="797"/>
      <c r="K20" s="198"/>
      <c r="L20" s="198"/>
      <c r="M20" s="797"/>
      <c r="N20" s="199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98"/>
    </row>
    <row r="21" spans="1:25" s="10" customFormat="1" ht="39.950000000000003" customHeight="1">
      <c r="A21" s="879"/>
      <c r="B21" s="881"/>
      <c r="C21" s="883"/>
      <c r="D21" s="885"/>
      <c r="E21" s="425">
        <v>3</v>
      </c>
      <c r="F21" s="509" t="s">
        <v>888</v>
      </c>
      <c r="G21" s="888"/>
      <c r="H21" s="891"/>
      <c r="I21" s="876"/>
      <c r="J21" s="797"/>
      <c r="K21" s="198"/>
      <c r="L21" s="198"/>
      <c r="M21" s="797"/>
      <c r="N21" s="199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98"/>
    </row>
    <row r="22" spans="1:25" s="10" customFormat="1" ht="39.950000000000003" customHeight="1">
      <c r="A22" s="880"/>
      <c r="B22" s="882"/>
      <c r="C22" s="765"/>
      <c r="D22" s="886"/>
      <c r="E22" s="425">
        <v>4</v>
      </c>
      <c r="F22" s="509" t="s">
        <v>887</v>
      </c>
      <c r="G22" s="889"/>
      <c r="H22" s="892"/>
      <c r="I22" s="877"/>
      <c r="J22" s="798"/>
      <c r="K22" s="198"/>
      <c r="L22" s="198"/>
      <c r="M22" s="798"/>
      <c r="N22" s="199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98"/>
    </row>
    <row r="23" spans="1:25" s="10" customFormat="1" ht="39.950000000000003" customHeight="1">
      <c r="A23" s="878">
        <v>7</v>
      </c>
      <c r="B23" s="854" t="s">
        <v>886</v>
      </c>
      <c r="C23" s="764" t="s">
        <v>882</v>
      </c>
      <c r="D23" s="904" t="s">
        <v>1535</v>
      </c>
      <c r="E23" s="425">
        <v>1</v>
      </c>
      <c r="F23" s="509" t="s">
        <v>885</v>
      </c>
      <c r="G23" s="887" t="s">
        <v>1678</v>
      </c>
      <c r="H23" s="890"/>
      <c r="I23" s="875"/>
      <c r="J23" s="679">
        <v>221.66</v>
      </c>
      <c r="K23" s="198"/>
      <c r="L23" s="198"/>
      <c r="M23" s="679" t="s">
        <v>206</v>
      </c>
      <c r="N23" s="199"/>
      <c r="O23" s="137"/>
      <c r="P23" s="137"/>
      <c r="Q23" s="137"/>
      <c r="R23" s="137"/>
      <c r="S23" s="137"/>
      <c r="T23" s="137">
        <v>1</v>
      </c>
      <c r="U23" s="136"/>
      <c r="V23" s="136"/>
      <c r="W23" s="136"/>
      <c r="X23" s="869">
        <v>105.16</v>
      </c>
      <c r="Y23" s="198"/>
    </row>
    <row r="24" spans="1:25" s="10" customFormat="1" ht="39.950000000000003" customHeight="1">
      <c r="A24" s="880"/>
      <c r="B24" s="882"/>
      <c r="C24" s="765"/>
      <c r="D24" s="886"/>
      <c r="E24" s="425">
        <v>2</v>
      </c>
      <c r="F24" s="509" t="s">
        <v>884</v>
      </c>
      <c r="G24" s="889"/>
      <c r="H24" s="892"/>
      <c r="I24" s="877"/>
      <c r="J24" s="798"/>
      <c r="K24" s="198"/>
      <c r="L24" s="198"/>
      <c r="M24" s="798"/>
      <c r="N24" s="199"/>
      <c r="O24" s="137"/>
      <c r="P24" s="137"/>
      <c r="Q24" s="137"/>
      <c r="R24" s="137"/>
      <c r="S24" s="137">
        <v>1</v>
      </c>
      <c r="T24" s="136"/>
      <c r="U24" s="136"/>
      <c r="V24" s="136"/>
      <c r="W24" s="136"/>
      <c r="X24" s="871"/>
      <c r="Y24" s="198"/>
    </row>
    <row r="25" spans="1:25" s="10" customFormat="1" ht="39.950000000000003" customHeight="1">
      <c r="A25" s="878">
        <v>8</v>
      </c>
      <c r="B25" s="854" t="s">
        <v>883</v>
      </c>
      <c r="C25" s="764" t="s">
        <v>882</v>
      </c>
      <c r="D25" s="904" t="s">
        <v>1629</v>
      </c>
      <c r="E25" s="425">
        <v>1</v>
      </c>
      <c r="F25" s="509" t="s">
        <v>881</v>
      </c>
      <c r="G25" s="887" t="s">
        <v>1679</v>
      </c>
      <c r="H25" s="890"/>
      <c r="I25" s="875"/>
      <c r="J25" s="679">
        <v>221.32</v>
      </c>
      <c r="K25" s="198"/>
      <c r="L25" s="198"/>
      <c r="M25" s="679" t="s">
        <v>206</v>
      </c>
      <c r="N25" s="199">
        <v>1</v>
      </c>
      <c r="O25" s="136"/>
      <c r="P25" s="136"/>
      <c r="Q25" s="136"/>
      <c r="R25" s="136"/>
      <c r="S25" s="136"/>
      <c r="T25" s="136"/>
      <c r="U25" s="136"/>
      <c r="V25" s="136"/>
      <c r="W25" s="136"/>
      <c r="X25" s="869">
        <v>73.08</v>
      </c>
      <c r="Y25" s="198"/>
    </row>
    <row r="26" spans="1:25" s="10" customFormat="1" ht="39.950000000000003" customHeight="1">
      <c r="A26" s="880"/>
      <c r="B26" s="882"/>
      <c r="C26" s="765"/>
      <c r="D26" s="886"/>
      <c r="E26" s="425">
        <v>2</v>
      </c>
      <c r="F26" s="509" t="s">
        <v>470</v>
      </c>
      <c r="G26" s="889"/>
      <c r="H26" s="892"/>
      <c r="I26" s="877"/>
      <c r="J26" s="798"/>
      <c r="K26" s="198"/>
      <c r="L26" s="198"/>
      <c r="M26" s="798"/>
      <c r="N26" s="199"/>
      <c r="O26" s="137"/>
      <c r="P26" s="137"/>
      <c r="Q26" s="137"/>
      <c r="R26" s="137"/>
      <c r="S26" s="137"/>
      <c r="T26" s="137"/>
      <c r="U26" s="137">
        <v>1</v>
      </c>
      <c r="V26" s="136"/>
      <c r="W26" s="136"/>
      <c r="X26" s="871"/>
      <c r="Y26" s="231"/>
    </row>
    <row r="27" spans="1:25" s="10" customFormat="1" ht="39.950000000000003" customHeight="1">
      <c r="A27" s="878">
        <v>9</v>
      </c>
      <c r="B27" s="854" t="s">
        <v>880</v>
      </c>
      <c r="C27" s="764" t="s">
        <v>801</v>
      </c>
      <c r="D27" s="748" t="s">
        <v>1630</v>
      </c>
      <c r="E27" s="425">
        <v>1</v>
      </c>
      <c r="F27" s="509" t="s">
        <v>879</v>
      </c>
      <c r="G27" s="901" t="s">
        <v>1896</v>
      </c>
      <c r="H27" s="890"/>
      <c r="I27" s="875"/>
      <c r="J27" s="679">
        <v>437.38</v>
      </c>
      <c r="K27" s="198"/>
      <c r="L27" s="198"/>
      <c r="M27" s="679" t="s">
        <v>206</v>
      </c>
      <c r="N27" s="199">
        <v>1</v>
      </c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98"/>
    </row>
    <row r="28" spans="1:25" s="10" customFormat="1" ht="39.950000000000003" customHeight="1">
      <c r="A28" s="879"/>
      <c r="B28" s="881"/>
      <c r="C28" s="883"/>
      <c r="D28" s="885"/>
      <c r="E28" s="425">
        <v>2</v>
      </c>
      <c r="F28" s="509" t="s">
        <v>878</v>
      </c>
      <c r="G28" s="902"/>
      <c r="H28" s="891"/>
      <c r="I28" s="876"/>
      <c r="J28" s="797"/>
      <c r="K28" s="198"/>
      <c r="L28" s="198"/>
      <c r="M28" s="797"/>
      <c r="N28" s="199">
        <v>1</v>
      </c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98"/>
    </row>
    <row r="29" spans="1:25" s="10" customFormat="1" ht="39.950000000000003" customHeight="1">
      <c r="A29" s="879"/>
      <c r="B29" s="881"/>
      <c r="C29" s="883"/>
      <c r="D29" s="885"/>
      <c r="E29" s="425">
        <v>3</v>
      </c>
      <c r="F29" s="509" t="s">
        <v>877</v>
      </c>
      <c r="G29" s="902"/>
      <c r="H29" s="891"/>
      <c r="I29" s="876"/>
      <c r="J29" s="797"/>
      <c r="K29" s="198"/>
      <c r="L29" s="198"/>
      <c r="M29" s="797"/>
      <c r="N29" s="199">
        <v>1</v>
      </c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98"/>
    </row>
    <row r="30" spans="1:25" s="10" customFormat="1" ht="39.950000000000003" customHeight="1">
      <c r="A30" s="880"/>
      <c r="B30" s="882"/>
      <c r="C30" s="765"/>
      <c r="D30" s="886"/>
      <c r="E30" s="425">
        <v>4</v>
      </c>
      <c r="F30" s="509" t="s">
        <v>876</v>
      </c>
      <c r="G30" s="903"/>
      <c r="H30" s="892"/>
      <c r="I30" s="877"/>
      <c r="J30" s="798"/>
      <c r="K30" s="198"/>
      <c r="L30" s="198"/>
      <c r="M30" s="798"/>
      <c r="N30" s="199">
        <v>1</v>
      </c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98"/>
    </row>
    <row r="31" spans="1:25" s="10" customFormat="1" ht="39.950000000000003" customHeight="1">
      <c r="A31" s="352">
        <v>10</v>
      </c>
      <c r="B31" s="130" t="s">
        <v>875</v>
      </c>
      <c r="C31" s="425" t="s">
        <v>801</v>
      </c>
      <c r="D31" s="461" t="s">
        <v>1631</v>
      </c>
      <c r="E31" s="425">
        <v>1</v>
      </c>
      <c r="F31" s="509" t="s">
        <v>874</v>
      </c>
      <c r="G31" s="560" t="s">
        <v>1680</v>
      </c>
      <c r="H31" s="81"/>
      <c r="I31" s="200"/>
      <c r="J31" s="195">
        <v>107.95</v>
      </c>
      <c r="K31" s="198"/>
      <c r="L31" s="198"/>
      <c r="M31" s="195" t="s">
        <v>206</v>
      </c>
      <c r="N31" s="199"/>
      <c r="O31" s="137"/>
      <c r="P31" s="137">
        <v>1</v>
      </c>
      <c r="Q31" s="136"/>
      <c r="R31" s="136"/>
      <c r="S31" s="136"/>
      <c r="T31" s="136"/>
      <c r="U31" s="136"/>
      <c r="V31" s="136"/>
      <c r="W31" s="136"/>
      <c r="X31" s="136"/>
      <c r="Y31" s="198"/>
    </row>
    <row r="32" spans="1:25" s="10" customFormat="1" ht="39.950000000000003" customHeight="1">
      <c r="A32" s="878">
        <v>11</v>
      </c>
      <c r="B32" s="854" t="s">
        <v>873</v>
      </c>
      <c r="C32" s="764" t="s">
        <v>801</v>
      </c>
      <c r="D32" s="748" t="s">
        <v>1632</v>
      </c>
      <c r="E32" s="425">
        <v>1</v>
      </c>
      <c r="F32" s="509" t="s">
        <v>872</v>
      </c>
      <c r="G32" s="887" t="s">
        <v>1681</v>
      </c>
      <c r="H32" s="890"/>
      <c r="I32" s="875"/>
      <c r="J32" s="679">
        <v>216.48</v>
      </c>
      <c r="K32" s="198"/>
      <c r="L32" s="198"/>
      <c r="M32" s="679" t="s">
        <v>206</v>
      </c>
      <c r="N32" s="199"/>
      <c r="O32" s="137"/>
      <c r="P32" s="137"/>
      <c r="Q32" s="137">
        <v>1</v>
      </c>
      <c r="R32" s="136"/>
      <c r="S32" s="136"/>
      <c r="T32" s="136"/>
      <c r="U32" s="136"/>
      <c r="V32" s="136"/>
      <c r="W32" s="136"/>
      <c r="X32" s="869">
        <v>17.87</v>
      </c>
      <c r="Y32" s="198"/>
    </row>
    <row r="33" spans="1:25" s="10" customFormat="1" ht="39.950000000000003" customHeight="1">
      <c r="A33" s="880"/>
      <c r="B33" s="882"/>
      <c r="C33" s="765"/>
      <c r="D33" s="886"/>
      <c r="E33" s="425">
        <v>2</v>
      </c>
      <c r="F33" s="509" t="s">
        <v>871</v>
      </c>
      <c r="G33" s="889"/>
      <c r="H33" s="892"/>
      <c r="I33" s="877"/>
      <c r="J33" s="798"/>
      <c r="K33" s="198"/>
      <c r="L33" s="198"/>
      <c r="M33" s="798"/>
      <c r="N33" s="199">
        <v>1</v>
      </c>
      <c r="O33" s="136"/>
      <c r="P33" s="136"/>
      <c r="Q33" s="136"/>
      <c r="R33" s="136"/>
      <c r="S33" s="136"/>
      <c r="T33" s="136"/>
      <c r="U33" s="136"/>
      <c r="V33" s="136"/>
      <c r="W33" s="136"/>
      <c r="X33" s="871"/>
      <c r="Y33" s="198"/>
    </row>
    <row r="34" spans="1:25" s="10" customFormat="1" ht="39.950000000000003" customHeight="1">
      <c r="A34" s="878">
        <v>12</v>
      </c>
      <c r="B34" s="854" t="s">
        <v>870</v>
      </c>
      <c r="C34" s="764" t="s">
        <v>801</v>
      </c>
      <c r="D34" s="748" t="s">
        <v>1633</v>
      </c>
      <c r="E34" s="425">
        <v>1</v>
      </c>
      <c r="F34" s="509" t="s">
        <v>869</v>
      </c>
      <c r="G34" s="895" t="s">
        <v>1774</v>
      </c>
      <c r="H34" s="890"/>
      <c r="I34" s="875"/>
      <c r="J34" s="679">
        <v>538.14</v>
      </c>
      <c r="K34" s="198"/>
      <c r="L34" s="198"/>
      <c r="M34" s="679" t="s">
        <v>206</v>
      </c>
      <c r="N34" s="199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98"/>
    </row>
    <row r="35" spans="1:25" s="10" customFormat="1" ht="39.950000000000003" customHeight="1">
      <c r="A35" s="879"/>
      <c r="B35" s="881"/>
      <c r="C35" s="883"/>
      <c r="D35" s="885"/>
      <c r="E35" s="425">
        <v>2</v>
      </c>
      <c r="F35" s="509" t="s">
        <v>868</v>
      </c>
      <c r="G35" s="896"/>
      <c r="H35" s="891"/>
      <c r="I35" s="876"/>
      <c r="J35" s="797"/>
      <c r="K35" s="198"/>
      <c r="L35" s="198"/>
      <c r="M35" s="797"/>
      <c r="N35" s="199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98"/>
    </row>
    <row r="36" spans="1:25" s="10" customFormat="1" ht="39.950000000000003" customHeight="1">
      <c r="A36" s="879"/>
      <c r="B36" s="881"/>
      <c r="C36" s="883"/>
      <c r="D36" s="885"/>
      <c r="E36" s="425">
        <v>3</v>
      </c>
      <c r="F36" s="509" t="s">
        <v>867</v>
      </c>
      <c r="G36" s="896"/>
      <c r="H36" s="891"/>
      <c r="I36" s="876"/>
      <c r="J36" s="797"/>
      <c r="K36" s="198"/>
      <c r="L36" s="198"/>
      <c r="M36" s="797"/>
      <c r="N36" s="199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98"/>
    </row>
    <row r="37" spans="1:25" s="10" customFormat="1" ht="39.950000000000003" customHeight="1">
      <c r="A37" s="879"/>
      <c r="B37" s="881"/>
      <c r="C37" s="883"/>
      <c r="D37" s="885"/>
      <c r="E37" s="425">
        <v>4</v>
      </c>
      <c r="F37" s="509" t="s">
        <v>866</v>
      </c>
      <c r="G37" s="896"/>
      <c r="H37" s="891"/>
      <c r="I37" s="876"/>
      <c r="J37" s="797"/>
      <c r="K37" s="198"/>
      <c r="L37" s="198"/>
      <c r="M37" s="797"/>
      <c r="N37" s="199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98"/>
    </row>
    <row r="38" spans="1:25" s="10" customFormat="1" ht="39.950000000000003" customHeight="1">
      <c r="A38" s="880"/>
      <c r="B38" s="882"/>
      <c r="C38" s="765"/>
      <c r="D38" s="886"/>
      <c r="E38" s="425">
        <v>5</v>
      </c>
      <c r="F38" s="509" t="s">
        <v>865</v>
      </c>
      <c r="G38" s="897"/>
      <c r="H38" s="892"/>
      <c r="I38" s="877"/>
      <c r="J38" s="798"/>
      <c r="K38" s="198"/>
      <c r="L38" s="198"/>
      <c r="M38" s="798"/>
      <c r="N38" s="199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98"/>
    </row>
    <row r="39" spans="1:25" s="10" customFormat="1" ht="39.950000000000003" customHeight="1">
      <c r="A39" s="878">
        <v>13</v>
      </c>
      <c r="B39" s="854" t="s">
        <v>864</v>
      </c>
      <c r="C39" s="764" t="s">
        <v>801</v>
      </c>
      <c r="D39" s="748" t="s">
        <v>1633</v>
      </c>
      <c r="E39" s="425">
        <v>1</v>
      </c>
      <c r="F39" s="509" t="s">
        <v>863</v>
      </c>
      <c r="G39" s="674" t="s">
        <v>1835</v>
      </c>
      <c r="H39" s="893"/>
      <c r="I39" s="875"/>
      <c r="J39" s="679">
        <v>214.97</v>
      </c>
      <c r="K39" s="198"/>
      <c r="L39" s="198"/>
      <c r="M39" s="679" t="s">
        <v>206</v>
      </c>
      <c r="N39" s="199"/>
      <c r="O39" s="137">
        <v>1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98"/>
    </row>
    <row r="40" spans="1:25" s="10" customFormat="1" ht="39.950000000000003" customHeight="1">
      <c r="A40" s="880"/>
      <c r="B40" s="882"/>
      <c r="C40" s="765"/>
      <c r="D40" s="886"/>
      <c r="E40" s="425">
        <v>2</v>
      </c>
      <c r="F40" s="509" t="s">
        <v>862</v>
      </c>
      <c r="G40" s="675"/>
      <c r="H40" s="894"/>
      <c r="I40" s="877"/>
      <c r="J40" s="798"/>
      <c r="K40" s="198"/>
      <c r="L40" s="198"/>
      <c r="M40" s="798"/>
      <c r="N40" s="199">
        <v>1</v>
      </c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98"/>
    </row>
    <row r="41" spans="1:25" s="10" customFormat="1" ht="39.950000000000003" customHeight="1">
      <c r="A41" s="878">
        <v>14</v>
      </c>
      <c r="B41" s="854" t="s">
        <v>861</v>
      </c>
      <c r="C41" s="764" t="s">
        <v>801</v>
      </c>
      <c r="D41" s="748" t="s">
        <v>1634</v>
      </c>
      <c r="E41" s="425">
        <v>1</v>
      </c>
      <c r="F41" s="509" t="s">
        <v>860</v>
      </c>
      <c r="G41" s="887" t="s">
        <v>1682</v>
      </c>
      <c r="H41" s="898"/>
      <c r="I41" s="875"/>
      <c r="J41" s="679">
        <v>1071.95</v>
      </c>
      <c r="K41" s="198"/>
      <c r="L41" s="198"/>
      <c r="M41" s="679" t="s">
        <v>206</v>
      </c>
      <c r="N41" s="199"/>
      <c r="O41" s="137"/>
      <c r="P41" s="137"/>
      <c r="Q41" s="137"/>
      <c r="R41" s="137"/>
      <c r="S41" s="137">
        <v>1</v>
      </c>
      <c r="T41" s="136"/>
      <c r="U41" s="136"/>
      <c r="V41" s="136"/>
      <c r="W41" s="136"/>
      <c r="X41" s="869">
        <v>300.16000000000003</v>
      </c>
      <c r="Y41" s="198"/>
    </row>
    <row r="42" spans="1:25" s="10" customFormat="1" ht="39.950000000000003" customHeight="1">
      <c r="A42" s="879"/>
      <c r="B42" s="881"/>
      <c r="C42" s="883"/>
      <c r="D42" s="885"/>
      <c r="E42" s="425">
        <v>2</v>
      </c>
      <c r="F42" s="509" t="s">
        <v>859</v>
      </c>
      <c r="G42" s="888"/>
      <c r="H42" s="899"/>
      <c r="I42" s="876"/>
      <c r="J42" s="797"/>
      <c r="K42" s="198"/>
      <c r="L42" s="198"/>
      <c r="M42" s="797"/>
      <c r="N42" s="199"/>
      <c r="O42" s="137"/>
      <c r="P42" s="137"/>
      <c r="Q42" s="137">
        <v>1</v>
      </c>
      <c r="R42" s="136"/>
      <c r="S42" s="136"/>
      <c r="T42" s="136"/>
      <c r="U42" s="136"/>
      <c r="V42" s="136"/>
      <c r="W42" s="136"/>
      <c r="X42" s="870"/>
      <c r="Y42" s="198"/>
    </row>
    <row r="43" spans="1:25" s="10" customFormat="1" ht="39.950000000000003" customHeight="1">
      <c r="A43" s="879"/>
      <c r="B43" s="881"/>
      <c r="C43" s="883"/>
      <c r="D43" s="885"/>
      <c r="E43" s="425">
        <v>3</v>
      </c>
      <c r="F43" s="509" t="s">
        <v>858</v>
      </c>
      <c r="G43" s="888"/>
      <c r="H43" s="899"/>
      <c r="I43" s="876"/>
      <c r="J43" s="797"/>
      <c r="K43" s="198"/>
      <c r="L43" s="198"/>
      <c r="M43" s="797"/>
      <c r="N43" s="199"/>
      <c r="O43" s="137"/>
      <c r="P43" s="137"/>
      <c r="Q43" s="137">
        <v>1</v>
      </c>
      <c r="R43" s="136"/>
      <c r="S43" s="136"/>
      <c r="T43" s="136"/>
      <c r="U43" s="136"/>
      <c r="V43" s="136"/>
      <c r="W43" s="136"/>
      <c r="X43" s="870"/>
      <c r="Y43" s="198"/>
    </row>
    <row r="44" spans="1:25" s="10" customFormat="1" ht="39.950000000000003" customHeight="1">
      <c r="A44" s="879"/>
      <c r="B44" s="881"/>
      <c r="C44" s="883"/>
      <c r="D44" s="885"/>
      <c r="E44" s="425">
        <v>4</v>
      </c>
      <c r="F44" s="509" t="s">
        <v>857</v>
      </c>
      <c r="G44" s="888"/>
      <c r="H44" s="899"/>
      <c r="I44" s="876"/>
      <c r="J44" s="797"/>
      <c r="K44" s="198"/>
      <c r="L44" s="198"/>
      <c r="M44" s="797"/>
      <c r="N44" s="199"/>
      <c r="O44" s="137"/>
      <c r="P44" s="137">
        <v>1</v>
      </c>
      <c r="Q44" s="136"/>
      <c r="R44" s="136"/>
      <c r="S44" s="136"/>
      <c r="T44" s="136"/>
      <c r="U44" s="136"/>
      <c r="V44" s="136"/>
      <c r="W44" s="136"/>
      <c r="X44" s="870"/>
      <c r="Y44" s="198"/>
    </row>
    <row r="45" spans="1:25" s="10" customFormat="1" ht="39.950000000000003" customHeight="1">
      <c r="A45" s="879"/>
      <c r="B45" s="881"/>
      <c r="C45" s="883"/>
      <c r="D45" s="885"/>
      <c r="E45" s="425">
        <v>5</v>
      </c>
      <c r="F45" s="509" t="s">
        <v>856</v>
      </c>
      <c r="G45" s="888"/>
      <c r="H45" s="899"/>
      <c r="I45" s="876"/>
      <c r="J45" s="797"/>
      <c r="K45" s="198"/>
      <c r="L45" s="198"/>
      <c r="M45" s="797"/>
      <c r="N45" s="199"/>
      <c r="O45" s="137">
        <v>1</v>
      </c>
      <c r="P45" s="136"/>
      <c r="Q45" s="136"/>
      <c r="R45" s="136"/>
      <c r="S45" s="136"/>
      <c r="T45" s="136"/>
      <c r="U45" s="136"/>
      <c r="V45" s="136"/>
      <c r="W45" s="136"/>
      <c r="X45" s="870"/>
      <c r="Y45" s="198"/>
    </row>
    <row r="46" spans="1:25" s="10" customFormat="1" ht="39.950000000000003" customHeight="1">
      <c r="A46" s="879"/>
      <c r="B46" s="881"/>
      <c r="C46" s="883"/>
      <c r="D46" s="885"/>
      <c r="E46" s="425">
        <v>6</v>
      </c>
      <c r="F46" s="509" t="s">
        <v>855</v>
      </c>
      <c r="G46" s="888"/>
      <c r="H46" s="899"/>
      <c r="I46" s="876"/>
      <c r="J46" s="797"/>
      <c r="K46" s="198"/>
      <c r="L46" s="198"/>
      <c r="M46" s="797"/>
      <c r="N46" s="199"/>
      <c r="O46" s="137"/>
      <c r="P46" s="137"/>
      <c r="Q46" s="137"/>
      <c r="R46" s="137"/>
      <c r="S46" s="137"/>
      <c r="T46" s="137"/>
      <c r="U46" s="137">
        <v>1</v>
      </c>
      <c r="V46" s="136"/>
      <c r="W46" s="136"/>
      <c r="X46" s="870"/>
      <c r="Y46" s="198"/>
    </row>
    <row r="47" spans="1:25" s="10" customFormat="1" ht="39.950000000000003" customHeight="1">
      <c r="A47" s="879"/>
      <c r="B47" s="881"/>
      <c r="C47" s="883"/>
      <c r="D47" s="885"/>
      <c r="E47" s="425">
        <v>7</v>
      </c>
      <c r="F47" s="509" t="s">
        <v>854</v>
      </c>
      <c r="G47" s="888"/>
      <c r="H47" s="899"/>
      <c r="I47" s="876"/>
      <c r="J47" s="797"/>
      <c r="K47" s="198"/>
      <c r="L47" s="198"/>
      <c r="M47" s="797"/>
      <c r="N47" s="199"/>
      <c r="O47" s="137"/>
      <c r="P47" s="137"/>
      <c r="Q47" s="137"/>
      <c r="R47" s="137">
        <v>1</v>
      </c>
      <c r="S47" s="136"/>
      <c r="T47" s="136"/>
      <c r="U47" s="136"/>
      <c r="V47" s="136"/>
      <c r="W47" s="136"/>
      <c r="X47" s="870"/>
      <c r="Y47" s="231"/>
    </row>
    <row r="48" spans="1:25" s="10" customFormat="1" ht="39.950000000000003" customHeight="1">
      <c r="A48" s="879"/>
      <c r="B48" s="881"/>
      <c r="C48" s="883"/>
      <c r="D48" s="885"/>
      <c r="E48" s="425">
        <v>8</v>
      </c>
      <c r="F48" s="509" t="s">
        <v>853</v>
      </c>
      <c r="G48" s="888"/>
      <c r="H48" s="899"/>
      <c r="I48" s="876"/>
      <c r="J48" s="797"/>
      <c r="K48" s="198"/>
      <c r="L48" s="198"/>
      <c r="M48" s="797"/>
      <c r="N48" s="199"/>
      <c r="O48" s="137"/>
      <c r="P48" s="137"/>
      <c r="Q48" s="137"/>
      <c r="R48" s="137"/>
      <c r="S48" s="137"/>
      <c r="T48" s="137"/>
      <c r="U48" s="137">
        <v>1</v>
      </c>
      <c r="V48" s="136"/>
      <c r="W48" s="136"/>
      <c r="X48" s="870"/>
      <c r="Y48" s="231"/>
    </row>
    <row r="49" spans="1:25" s="10" customFormat="1" ht="39.950000000000003" customHeight="1">
      <c r="A49" s="879"/>
      <c r="B49" s="881"/>
      <c r="C49" s="883"/>
      <c r="D49" s="885"/>
      <c r="E49" s="425">
        <v>9</v>
      </c>
      <c r="F49" s="509" t="s">
        <v>852</v>
      </c>
      <c r="G49" s="888"/>
      <c r="H49" s="899"/>
      <c r="I49" s="876"/>
      <c r="J49" s="797"/>
      <c r="K49" s="198"/>
      <c r="L49" s="198"/>
      <c r="M49" s="797"/>
      <c r="N49" s="199"/>
      <c r="O49" s="137"/>
      <c r="P49" s="137"/>
      <c r="Q49" s="137"/>
      <c r="R49" s="137"/>
      <c r="S49" s="137"/>
      <c r="T49" s="137"/>
      <c r="U49" s="137">
        <v>1</v>
      </c>
      <c r="V49" s="136"/>
      <c r="W49" s="136"/>
      <c r="X49" s="870"/>
      <c r="Y49" s="231"/>
    </row>
    <row r="50" spans="1:25" s="10" customFormat="1" ht="39.950000000000003" customHeight="1">
      <c r="A50" s="880"/>
      <c r="B50" s="882"/>
      <c r="C50" s="765"/>
      <c r="D50" s="886"/>
      <c r="E50" s="425">
        <v>10</v>
      </c>
      <c r="F50" s="509" t="s">
        <v>851</v>
      </c>
      <c r="G50" s="889"/>
      <c r="H50" s="900"/>
      <c r="I50" s="877"/>
      <c r="J50" s="798"/>
      <c r="K50" s="198"/>
      <c r="L50" s="198"/>
      <c r="M50" s="798"/>
      <c r="N50" s="199"/>
      <c r="O50" s="137">
        <v>1</v>
      </c>
      <c r="P50" s="136"/>
      <c r="Q50" s="136"/>
      <c r="R50" s="136"/>
      <c r="S50" s="136"/>
      <c r="T50" s="136"/>
      <c r="U50" s="136"/>
      <c r="V50" s="136"/>
      <c r="W50" s="136"/>
      <c r="X50" s="871"/>
      <c r="Y50" s="198"/>
    </row>
    <row r="51" spans="1:25" s="10" customFormat="1" ht="39.950000000000003" customHeight="1">
      <c r="A51" s="878">
        <v>15</v>
      </c>
      <c r="B51" s="854" t="s">
        <v>850</v>
      </c>
      <c r="C51" s="764" t="s">
        <v>801</v>
      </c>
      <c r="D51" s="748" t="s">
        <v>1635</v>
      </c>
      <c r="E51" s="425">
        <v>1</v>
      </c>
      <c r="F51" s="509" t="s">
        <v>849</v>
      </c>
      <c r="G51" s="887" t="s">
        <v>1836</v>
      </c>
      <c r="H51" s="890"/>
      <c r="I51" s="875"/>
      <c r="J51" s="679">
        <v>431.81</v>
      </c>
      <c r="K51" s="198"/>
      <c r="L51" s="198"/>
      <c r="M51" s="679" t="s">
        <v>206</v>
      </c>
      <c r="N51" s="199"/>
      <c r="O51" s="137"/>
      <c r="P51" s="137"/>
      <c r="Q51" s="137"/>
      <c r="R51" s="137">
        <v>1</v>
      </c>
      <c r="S51" s="136"/>
      <c r="T51" s="136"/>
      <c r="U51" s="136"/>
      <c r="V51" s="136"/>
      <c r="W51" s="136"/>
      <c r="X51" s="869">
        <v>107.67</v>
      </c>
      <c r="Y51" s="233"/>
    </row>
    <row r="52" spans="1:25" s="10" customFormat="1" ht="39.950000000000003" customHeight="1">
      <c r="A52" s="879"/>
      <c r="B52" s="881"/>
      <c r="C52" s="883"/>
      <c r="D52" s="885"/>
      <c r="E52" s="425">
        <v>2</v>
      </c>
      <c r="F52" s="509" t="s">
        <v>848</v>
      </c>
      <c r="G52" s="888"/>
      <c r="H52" s="891"/>
      <c r="I52" s="876"/>
      <c r="J52" s="797"/>
      <c r="K52" s="198"/>
      <c r="L52" s="198"/>
      <c r="M52" s="797"/>
      <c r="N52" s="199"/>
      <c r="O52" s="137"/>
      <c r="P52" s="137"/>
      <c r="Q52" s="137"/>
      <c r="R52" s="137">
        <v>1</v>
      </c>
      <c r="S52" s="136"/>
      <c r="T52" s="136"/>
      <c r="U52" s="136"/>
      <c r="V52" s="136"/>
      <c r="W52" s="136"/>
      <c r="X52" s="870"/>
      <c r="Y52" s="233"/>
    </row>
    <row r="53" spans="1:25" s="10" customFormat="1" ht="39.950000000000003" customHeight="1">
      <c r="A53" s="879"/>
      <c r="B53" s="881"/>
      <c r="C53" s="883"/>
      <c r="D53" s="885"/>
      <c r="E53" s="425">
        <v>3</v>
      </c>
      <c r="F53" s="509" t="s">
        <v>847</v>
      </c>
      <c r="G53" s="888"/>
      <c r="H53" s="891"/>
      <c r="I53" s="876"/>
      <c r="J53" s="797"/>
      <c r="K53" s="198"/>
      <c r="L53" s="198"/>
      <c r="M53" s="797"/>
      <c r="N53" s="199">
        <v>1</v>
      </c>
      <c r="O53" s="136"/>
      <c r="P53" s="136"/>
      <c r="Q53" s="136"/>
      <c r="R53" s="136"/>
      <c r="S53" s="136"/>
      <c r="T53" s="136"/>
      <c r="U53" s="136"/>
      <c r="V53" s="136"/>
      <c r="W53" s="136"/>
      <c r="X53" s="870"/>
      <c r="Y53" s="198"/>
    </row>
    <row r="54" spans="1:25" s="10" customFormat="1" ht="39.950000000000003" customHeight="1">
      <c r="A54" s="880"/>
      <c r="B54" s="882"/>
      <c r="C54" s="765"/>
      <c r="D54" s="886"/>
      <c r="E54" s="425">
        <v>4</v>
      </c>
      <c r="F54" s="509" t="s">
        <v>846</v>
      </c>
      <c r="G54" s="889"/>
      <c r="H54" s="892"/>
      <c r="I54" s="877"/>
      <c r="J54" s="798"/>
      <c r="K54" s="198"/>
      <c r="L54" s="198"/>
      <c r="M54" s="798"/>
      <c r="N54" s="199"/>
      <c r="O54" s="137"/>
      <c r="P54" s="137">
        <v>1</v>
      </c>
      <c r="Q54" s="136"/>
      <c r="R54" s="136"/>
      <c r="S54" s="136"/>
      <c r="T54" s="136"/>
      <c r="U54" s="136"/>
      <c r="V54" s="136"/>
      <c r="W54" s="136"/>
      <c r="X54" s="871"/>
      <c r="Y54" s="198"/>
    </row>
    <row r="55" spans="1:25" s="10" customFormat="1" ht="39.950000000000003" customHeight="1">
      <c r="A55" s="878">
        <v>16</v>
      </c>
      <c r="B55" s="854" t="s">
        <v>845</v>
      </c>
      <c r="C55" s="764" t="s">
        <v>801</v>
      </c>
      <c r="D55" s="748" t="s">
        <v>1636</v>
      </c>
      <c r="E55" s="425">
        <v>1</v>
      </c>
      <c r="F55" s="509" t="s">
        <v>844</v>
      </c>
      <c r="G55" s="887" t="s">
        <v>1683</v>
      </c>
      <c r="H55" s="890"/>
      <c r="I55" s="875"/>
      <c r="J55" s="679">
        <v>322.17</v>
      </c>
      <c r="K55" s="198"/>
      <c r="L55" s="198"/>
      <c r="M55" s="679" t="s">
        <v>206</v>
      </c>
      <c r="N55" s="199"/>
      <c r="O55" s="137"/>
      <c r="P55" s="137"/>
      <c r="Q55" s="137"/>
      <c r="R55" s="137"/>
      <c r="S55" s="137">
        <v>1</v>
      </c>
      <c r="T55" s="136"/>
      <c r="U55" s="136"/>
      <c r="V55" s="136"/>
      <c r="W55" s="136"/>
      <c r="X55" s="869">
        <v>75.5</v>
      </c>
      <c r="Y55" s="232"/>
    </row>
    <row r="56" spans="1:25" s="10" customFormat="1" ht="39.950000000000003" customHeight="1">
      <c r="A56" s="879"/>
      <c r="B56" s="881"/>
      <c r="C56" s="883"/>
      <c r="D56" s="885"/>
      <c r="E56" s="425">
        <v>2</v>
      </c>
      <c r="F56" s="509" t="s">
        <v>843</v>
      </c>
      <c r="G56" s="888"/>
      <c r="H56" s="891"/>
      <c r="I56" s="876"/>
      <c r="J56" s="797"/>
      <c r="K56" s="198"/>
      <c r="L56" s="198"/>
      <c r="M56" s="797"/>
      <c r="N56" s="199"/>
      <c r="O56" s="137"/>
      <c r="P56" s="137">
        <v>1</v>
      </c>
      <c r="Q56" s="136"/>
      <c r="R56" s="136"/>
      <c r="S56" s="136"/>
      <c r="T56" s="136"/>
      <c r="U56" s="136"/>
      <c r="V56" s="136"/>
      <c r="W56" s="136"/>
      <c r="X56" s="870"/>
      <c r="Y56" s="233"/>
    </row>
    <row r="57" spans="1:25" s="10" customFormat="1" ht="39.950000000000003" customHeight="1">
      <c r="A57" s="880"/>
      <c r="B57" s="882"/>
      <c r="C57" s="765"/>
      <c r="D57" s="886"/>
      <c r="E57" s="425">
        <v>3</v>
      </c>
      <c r="F57" s="509" t="s">
        <v>842</v>
      </c>
      <c r="G57" s="889"/>
      <c r="H57" s="892"/>
      <c r="I57" s="877"/>
      <c r="J57" s="798"/>
      <c r="K57" s="198"/>
      <c r="L57" s="198"/>
      <c r="M57" s="798"/>
      <c r="N57" s="199"/>
      <c r="O57" s="137"/>
      <c r="P57" s="137"/>
      <c r="Q57" s="137"/>
      <c r="R57" s="137"/>
      <c r="S57" s="137">
        <v>1</v>
      </c>
      <c r="T57" s="136"/>
      <c r="U57" s="136"/>
      <c r="V57" s="136"/>
      <c r="W57" s="136"/>
      <c r="X57" s="871"/>
      <c r="Y57" s="232"/>
    </row>
    <row r="58" spans="1:25" s="10" customFormat="1" ht="39.950000000000003" customHeight="1">
      <c r="A58" s="878">
        <v>17</v>
      </c>
      <c r="B58" s="854" t="s">
        <v>841</v>
      </c>
      <c r="C58" s="764" t="s">
        <v>801</v>
      </c>
      <c r="D58" s="748" t="s">
        <v>1637</v>
      </c>
      <c r="E58" s="425">
        <v>1</v>
      </c>
      <c r="F58" s="509" t="s">
        <v>840</v>
      </c>
      <c r="G58" s="895" t="s">
        <v>1837</v>
      </c>
      <c r="H58" s="893"/>
      <c r="I58" s="875"/>
      <c r="J58" s="679">
        <v>212.61</v>
      </c>
      <c r="K58" s="198"/>
      <c r="L58" s="198"/>
      <c r="M58" s="679" t="s">
        <v>206</v>
      </c>
      <c r="N58" s="199">
        <v>1</v>
      </c>
      <c r="O58" s="136"/>
      <c r="P58" s="136"/>
      <c r="Q58" s="136"/>
      <c r="R58" s="136"/>
      <c r="S58" s="136"/>
      <c r="T58" s="136"/>
      <c r="U58" s="136"/>
      <c r="V58" s="136"/>
      <c r="W58" s="136"/>
      <c r="X58" s="869">
        <v>54.84</v>
      </c>
      <c r="Y58" s="198"/>
    </row>
    <row r="59" spans="1:25" s="10" customFormat="1" ht="39.950000000000003" customHeight="1">
      <c r="A59" s="880"/>
      <c r="B59" s="882"/>
      <c r="C59" s="765"/>
      <c r="D59" s="886"/>
      <c r="E59" s="425">
        <v>2</v>
      </c>
      <c r="F59" s="509" t="s">
        <v>839</v>
      </c>
      <c r="G59" s="897"/>
      <c r="H59" s="894"/>
      <c r="I59" s="877"/>
      <c r="J59" s="798"/>
      <c r="K59" s="198"/>
      <c r="L59" s="198"/>
      <c r="M59" s="798"/>
      <c r="N59" s="199"/>
      <c r="O59" s="137"/>
      <c r="P59" s="137"/>
      <c r="Q59" s="137"/>
      <c r="R59" s="137"/>
      <c r="S59" s="137">
        <v>1</v>
      </c>
      <c r="T59" s="136"/>
      <c r="U59" s="136"/>
      <c r="V59" s="136"/>
      <c r="W59" s="136"/>
      <c r="X59" s="871"/>
      <c r="Y59" s="233"/>
    </row>
    <row r="60" spans="1:25" s="10" customFormat="1" ht="39.950000000000003" customHeight="1">
      <c r="A60" s="878">
        <v>18</v>
      </c>
      <c r="B60" s="854" t="s">
        <v>838</v>
      </c>
      <c r="C60" s="764" t="s">
        <v>801</v>
      </c>
      <c r="D60" s="748" t="s">
        <v>1638</v>
      </c>
      <c r="E60" s="425">
        <v>1</v>
      </c>
      <c r="F60" s="509" t="s">
        <v>837</v>
      </c>
      <c r="G60" s="887" t="s">
        <v>1838</v>
      </c>
      <c r="H60" s="890"/>
      <c r="I60" s="875"/>
      <c r="J60" s="679">
        <v>432.38</v>
      </c>
      <c r="K60" s="198"/>
      <c r="L60" s="198"/>
      <c r="M60" s="679" t="s">
        <v>206</v>
      </c>
      <c r="N60" s="199">
        <v>1</v>
      </c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98"/>
    </row>
    <row r="61" spans="1:25" s="10" customFormat="1" ht="39.950000000000003" customHeight="1">
      <c r="A61" s="879"/>
      <c r="B61" s="881"/>
      <c r="C61" s="883"/>
      <c r="D61" s="885"/>
      <c r="E61" s="425">
        <v>2</v>
      </c>
      <c r="F61" s="509" t="s">
        <v>836</v>
      </c>
      <c r="G61" s="888"/>
      <c r="H61" s="891"/>
      <c r="I61" s="876"/>
      <c r="J61" s="797"/>
      <c r="K61" s="198"/>
      <c r="L61" s="198"/>
      <c r="M61" s="797"/>
      <c r="N61" s="199">
        <v>1</v>
      </c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98"/>
    </row>
    <row r="62" spans="1:25" s="10" customFormat="1" ht="39.950000000000003" customHeight="1">
      <c r="A62" s="879"/>
      <c r="B62" s="881"/>
      <c r="C62" s="883"/>
      <c r="D62" s="885"/>
      <c r="E62" s="425">
        <v>3</v>
      </c>
      <c r="F62" s="509" t="s">
        <v>835</v>
      </c>
      <c r="G62" s="888"/>
      <c r="H62" s="891"/>
      <c r="I62" s="876"/>
      <c r="J62" s="797"/>
      <c r="K62" s="198"/>
      <c r="L62" s="198"/>
      <c r="M62" s="797"/>
      <c r="N62" s="199">
        <v>1</v>
      </c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98"/>
    </row>
    <row r="63" spans="1:25" s="10" customFormat="1" ht="39.950000000000003" customHeight="1">
      <c r="A63" s="880"/>
      <c r="B63" s="882"/>
      <c r="C63" s="765"/>
      <c r="D63" s="886"/>
      <c r="E63" s="425">
        <v>4</v>
      </c>
      <c r="F63" s="509" t="s">
        <v>834</v>
      </c>
      <c r="G63" s="889"/>
      <c r="H63" s="892"/>
      <c r="I63" s="877"/>
      <c r="J63" s="798"/>
      <c r="K63" s="198"/>
      <c r="L63" s="198"/>
      <c r="M63" s="798"/>
      <c r="N63" s="199">
        <v>1</v>
      </c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98"/>
    </row>
    <row r="64" spans="1:25" s="10" customFormat="1" ht="39.950000000000003" customHeight="1">
      <c r="A64" s="878">
        <v>19</v>
      </c>
      <c r="B64" s="854" t="s">
        <v>833</v>
      </c>
      <c r="C64" s="764" t="s">
        <v>801</v>
      </c>
      <c r="D64" s="748" t="s">
        <v>1639</v>
      </c>
      <c r="E64" s="425">
        <v>1</v>
      </c>
      <c r="F64" s="509" t="s">
        <v>832</v>
      </c>
      <c r="G64" s="887" t="s">
        <v>1838</v>
      </c>
      <c r="H64" s="890"/>
      <c r="I64" s="875"/>
      <c r="J64" s="679">
        <v>426.65</v>
      </c>
      <c r="K64" s="198"/>
      <c r="L64" s="198"/>
      <c r="M64" s="679" t="s">
        <v>206</v>
      </c>
      <c r="N64" s="199"/>
      <c r="O64" s="137"/>
      <c r="P64" s="137">
        <v>1</v>
      </c>
      <c r="Q64" s="136"/>
      <c r="R64" s="136"/>
      <c r="S64" s="136"/>
      <c r="T64" s="136"/>
      <c r="U64" s="136"/>
      <c r="V64" s="136"/>
      <c r="W64" s="136"/>
      <c r="X64" s="869">
        <v>22.28</v>
      </c>
      <c r="Y64" s="198"/>
    </row>
    <row r="65" spans="1:25" s="10" customFormat="1" ht="39.950000000000003" customHeight="1">
      <c r="A65" s="879"/>
      <c r="B65" s="881"/>
      <c r="C65" s="883"/>
      <c r="D65" s="885"/>
      <c r="E65" s="425">
        <v>2</v>
      </c>
      <c r="F65" s="509" t="s">
        <v>831</v>
      </c>
      <c r="G65" s="888"/>
      <c r="H65" s="891"/>
      <c r="I65" s="876"/>
      <c r="J65" s="797"/>
      <c r="K65" s="198"/>
      <c r="L65" s="198"/>
      <c r="M65" s="797"/>
      <c r="N65" s="199">
        <v>1</v>
      </c>
      <c r="O65" s="136"/>
      <c r="P65" s="136"/>
      <c r="Q65" s="136"/>
      <c r="R65" s="136"/>
      <c r="S65" s="136"/>
      <c r="T65" s="136"/>
      <c r="U65" s="136"/>
      <c r="V65" s="136"/>
      <c r="W65" s="136"/>
      <c r="X65" s="870"/>
      <c r="Y65" s="198"/>
    </row>
    <row r="66" spans="1:25" s="10" customFormat="1" ht="39.950000000000003" customHeight="1">
      <c r="A66" s="879"/>
      <c r="B66" s="881"/>
      <c r="C66" s="883"/>
      <c r="D66" s="885"/>
      <c r="E66" s="425">
        <v>3</v>
      </c>
      <c r="F66" s="509" t="s">
        <v>830</v>
      </c>
      <c r="G66" s="888"/>
      <c r="H66" s="891"/>
      <c r="I66" s="876"/>
      <c r="J66" s="797"/>
      <c r="K66" s="198"/>
      <c r="L66" s="198"/>
      <c r="M66" s="797"/>
      <c r="N66" s="199"/>
      <c r="O66" s="137"/>
      <c r="P66" s="137"/>
      <c r="Q66" s="137">
        <v>1</v>
      </c>
      <c r="R66" s="136"/>
      <c r="S66" s="136"/>
      <c r="T66" s="136"/>
      <c r="U66" s="136"/>
      <c r="V66" s="136"/>
      <c r="W66" s="136"/>
      <c r="X66" s="870"/>
      <c r="Y66" s="233"/>
    </row>
    <row r="67" spans="1:25" s="10" customFormat="1" ht="39.950000000000003" customHeight="1">
      <c r="A67" s="880"/>
      <c r="B67" s="882"/>
      <c r="C67" s="765"/>
      <c r="D67" s="886"/>
      <c r="E67" s="425">
        <v>4</v>
      </c>
      <c r="F67" s="509" t="s">
        <v>829</v>
      </c>
      <c r="G67" s="889"/>
      <c r="H67" s="892"/>
      <c r="I67" s="877"/>
      <c r="J67" s="798"/>
      <c r="K67" s="198"/>
      <c r="L67" s="198"/>
      <c r="M67" s="798"/>
      <c r="N67" s="199">
        <v>1</v>
      </c>
      <c r="O67" s="136"/>
      <c r="P67" s="136"/>
      <c r="Q67" s="136"/>
      <c r="R67" s="136"/>
      <c r="S67" s="136"/>
      <c r="T67" s="136"/>
      <c r="U67" s="136"/>
      <c r="V67" s="136"/>
      <c r="W67" s="136"/>
      <c r="X67" s="871"/>
      <c r="Y67" s="198"/>
    </row>
    <row r="68" spans="1:25" s="10" customFormat="1" ht="39.950000000000003" customHeight="1">
      <c r="A68" s="878">
        <v>20</v>
      </c>
      <c r="B68" s="854" t="s">
        <v>828</v>
      </c>
      <c r="C68" s="764" t="s">
        <v>801</v>
      </c>
      <c r="D68" s="748" t="s">
        <v>1640</v>
      </c>
      <c r="E68" s="425">
        <v>1</v>
      </c>
      <c r="F68" s="509" t="s">
        <v>827</v>
      </c>
      <c r="G68" s="895" t="s">
        <v>1774</v>
      </c>
      <c r="H68" s="890"/>
      <c r="I68" s="875"/>
      <c r="J68" s="679">
        <v>321.70999999999998</v>
      </c>
      <c r="K68" s="198"/>
      <c r="L68" s="198"/>
      <c r="M68" s="679" t="s">
        <v>206</v>
      </c>
      <c r="N68" s="199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98"/>
    </row>
    <row r="69" spans="1:25" s="10" customFormat="1" ht="39.950000000000003" customHeight="1">
      <c r="A69" s="879"/>
      <c r="B69" s="881"/>
      <c r="C69" s="883"/>
      <c r="D69" s="885"/>
      <c r="E69" s="425">
        <v>2</v>
      </c>
      <c r="F69" s="509" t="s">
        <v>826</v>
      </c>
      <c r="G69" s="896"/>
      <c r="H69" s="891"/>
      <c r="I69" s="876"/>
      <c r="J69" s="797"/>
      <c r="K69" s="198"/>
      <c r="L69" s="198"/>
      <c r="M69" s="797"/>
      <c r="N69" s="199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98"/>
    </row>
    <row r="70" spans="1:25" s="10" customFormat="1" ht="39.950000000000003" customHeight="1">
      <c r="A70" s="880"/>
      <c r="B70" s="882"/>
      <c r="C70" s="765"/>
      <c r="D70" s="886"/>
      <c r="E70" s="425">
        <v>3</v>
      </c>
      <c r="F70" s="509" t="s">
        <v>825</v>
      </c>
      <c r="G70" s="897"/>
      <c r="H70" s="892"/>
      <c r="I70" s="877"/>
      <c r="J70" s="798"/>
      <c r="K70" s="198"/>
      <c r="L70" s="198"/>
      <c r="M70" s="798"/>
      <c r="N70" s="199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98"/>
    </row>
    <row r="71" spans="1:25" s="10" customFormat="1" ht="39.950000000000003" customHeight="1">
      <c r="A71" s="352">
        <v>21</v>
      </c>
      <c r="B71" s="130" t="s">
        <v>824</v>
      </c>
      <c r="C71" s="425" t="s">
        <v>801</v>
      </c>
      <c r="D71" s="461" t="s">
        <v>1641</v>
      </c>
      <c r="E71" s="425">
        <v>1</v>
      </c>
      <c r="F71" s="509" t="s">
        <v>650</v>
      </c>
      <c r="G71" s="560" t="s">
        <v>1684</v>
      </c>
      <c r="H71" s="81"/>
      <c r="I71" s="200"/>
      <c r="J71" s="195">
        <v>107.99</v>
      </c>
      <c r="K71" s="198"/>
      <c r="L71" s="198"/>
      <c r="M71" s="195" t="s">
        <v>206</v>
      </c>
      <c r="N71" s="199"/>
      <c r="O71" s="137"/>
      <c r="P71" s="137"/>
      <c r="Q71" s="137">
        <v>1</v>
      </c>
      <c r="R71" s="136"/>
      <c r="S71" s="136"/>
      <c r="T71" s="136"/>
      <c r="U71" s="136"/>
      <c r="V71" s="136"/>
      <c r="W71" s="136"/>
      <c r="X71" s="224">
        <v>20.48</v>
      </c>
      <c r="Y71" s="233"/>
    </row>
    <row r="72" spans="1:25" s="10" customFormat="1" ht="39.950000000000003" customHeight="1">
      <c r="A72" s="878">
        <v>22</v>
      </c>
      <c r="B72" s="854" t="s">
        <v>823</v>
      </c>
      <c r="C72" s="764" t="s">
        <v>801</v>
      </c>
      <c r="D72" s="748" t="s">
        <v>1641</v>
      </c>
      <c r="E72" s="425">
        <v>1</v>
      </c>
      <c r="F72" s="509" t="s">
        <v>822</v>
      </c>
      <c r="G72" s="887" t="s">
        <v>1774</v>
      </c>
      <c r="H72" s="898"/>
      <c r="I72" s="875"/>
      <c r="J72" s="679">
        <v>975.54</v>
      </c>
      <c r="K72" s="198"/>
      <c r="L72" s="198"/>
      <c r="M72" s="679" t="s">
        <v>206</v>
      </c>
      <c r="N72" s="199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98"/>
    </row>
    <row r="73" spans="1:25" s="10" customFormat="1" ht="39.950000000000003" customHeight="1">
      <c r="A73" s="879"/>
      <c r="B73" s="881"/>
      <c r="C73" s="883"/>
      <c r="D73" s="885"/>
      <c r="E73" s="425">
        <v>2</v>
      </c>
      <c r="F73" s="509" t="s">
        <v>821</v>
      </c>
      <c r="G73" s="888"/>
      <c r="H73" s="899"/>
      <c r="I73" s="876"/>
      <c r="J73" s="797"/>
      <c r="K73" s="198"/>
      <c r="L73" s="198"/>
      <c r="M73" s="797"/>
      <c r="N73" s="199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98"/>
    </row>
    <row r="74" spans="1:25" s="10" customFormat="1" ht="39.950000000000003" customHeight="1">
      <c r="A74" s="879"/>
      <c r="B74" s="881"/>
      <c r="C74" s="883"/>
      <c r="D74" s="885"/>
      <c r="E74" s="425">
        <v>3</v>
      </c>
      <c r="F74" s="509" t="s">
        <v>820</v>
      </c>
      <c r="G74" s="888"/>
      <c r="H74" s="899"/>
      <c r="I74" s="876"/>
      <c r="J74" s="797"/>
      <c r="K74" s="198"/>
      <c r="L74" s="198"/>
      <c r="M74" s="797"/>
      <c r="N74" s="199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98"/>
    </row>
    <row r="75" spans="1:25" s="10" customFormat="1" ht="39.950000000000003" customHeight="1">
      <c r="A75" s="879"/>
      <c r="B75" s="881"/>
      <c r="C75" s="883"/>
      <c r="D75" s="885"/>
      <c r="E75" s="425">
        <v>4</v>
      </c>
      <c r="F75" s="509" t="s">
        <v>819</v>
      </c>
      <c r="G75" s="888"/>
      <c r="H75" s="899"/>
      <c r="I75" s="876"/>
      <c r="J75" s="797"/>
      <c r="K75" s="198"/>
      <c r="L75" s="198"/>
      <c r="M75" s="797"/>
      <c r="N75" s="199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98"/>
    </row>
    <row r="76" spans="1:25" s="10" customFormat="1" ht="39.950000000000003" customHeight="1">
      <c r="A76" s="879"/>
      <c r="B76" s="881"/>
      <c r="C76" s="883"/>
      <c r="D76" s="885"/>
      <c r="E76" s="425">
        <v>5</v>
      </c>
      <c r="F76" s="509" t="s">
        <v>818</v>
      </c>
      <c r="G76" s="888"/>
      <c r="H76" s="899"/>
      <c r="I76" s="876"/>
      <c r="J76" s="797"/>
      <c r="K76" s="198"/>
      <c r="L76" s="198"/>
      <c r="M76" s="797"/>
      <c r="N76" s="199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98"/>
    </row>
    <row r="77" spans="1:25" s="10" customFormat="1" ht="39.950000000000003" customHeight="1">
      <c r="A77" s="879"/>
      <c r="B77" s="881"/>
      <c r="C77" s="883"/>
      <c r="D77" s="885"/>
      <c r="E77" s="425">
        <v>6</v>
      </c>
      <c r="F77" s="509" t="s">
        <v>817</v>
      </c>
      <c r="G77" s="888"/>
      <c r="H77" s="899"/>
      <c r="I77" s="876"/>
      <c r="J77" s="797"/>
      <c r="K77" s="198"/>
      <c r="L77" s="198"/>
      <c r="M77" s="797"/>
      <c r="N77" s="199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98"/>
    </row>
    <row r="78" spans="1:25" s="10" customFormat="1" ht="39.950000000000003" customHeight="1">
      <c r="A78" s="879"/>
      <c r="B78" s="881"/>
      <c r="C78" s="883"/>
      <c r="D78" s="885"/>
      <c r="E78" s="425">
        <v>7</v>
      </c>
      <c r="F78" s="509" t="s">
        <v>816</v>
      </c>
      <c r="G78" s="888"/>
      <c r="H78" s="899"/>
      <c r="I78" s="876"/>
      <c r="J78" s="797"/>
      <c r="K78" s="198"/>
      <c r="L78" s="198"/>
      <c r="M78" s="797"/>
      <c r="N78" s="199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98"/>
    </row>
    <row r="79" spans="1:25" s="10" customFormat="1" ht="39.950000000000003" customHeight="1">
      <c r="A79" s="879"/>
      <c r="B79" s="881"/>
      <c r="C79" s="883"/>
      <c r="D79" s="885"/>
      <c r="E79" s="425">
        <v>8</v>
      </c>
      <c r="F79" s="509" t="s">
        <v>815</v>
      </c>
      <c r="G79" s="888"/>
      <c r="H79" s="899"/>
      <c r="I79" s="876"/>
      <c r="J79" s="797"/>
      <c r="K79" s="198"/>
      <c r="L79" s="198"/>
      <c r="M79" s="797"/>
      <c r="N79" s="199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98"/>
    </row>
    <row r="80" spans="1:25" s="10" customFormat="1" ht="39.950000000000003" customHeight="1">
      <c r="A80" s="880"/>
      <c r="B80" s="882"/>
      <c r="C80" s="765"/>
      <c r="D80" s="886"/>
      <c r="E80" s="425">
        <v>9</v>
      </c>
      <c r="F80" s="509" t="s">
        <v>814</v>
      </c>
      <c r="G80" s="889"/>
      <c r="H80" s="900"/>
      <c r="I80" s="877"/>
      <c r="J80" s="798"/>
      <c r="K80" s="198"/>
      <c r="L80" s="198"/>
      <c r="M80" s="798"/>
      <c r="N80" s="199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98"/>
    </row>
    <row r="81" spans="1:25" s="10" customFormat="1" ht="39.950000000000003" customHeight="1">
      <c r="A81" s="878">
        <v>23</v>
      </c>
      <c r="B81" s="854" t="s">
        <v>813</v>
      </c>
      <c r="C81" s="764" t="s">
        <v>801</v>
      </c>
      <c r="D81" s="748" t="s">
        <v>1642</v>
      </c>
      <c r="E81" s="425">
        <v>1</v>
      </c>
      <c r="F81" s="509" t="s">
        <v>812</v>
      </c>
      <c r="G81" s="895" t="s">
        <v>1828</v>
      </c>
      <c r="H81" s="890"/>
      <c r="I81" s="875"/>
      <c r="J81" s="679">
        <v>427.74</v>
      </c>
      <c r="K81" s="198"/>
      <c r="L81" s="198"/>
      <c r="M81" s="679" t="s">
        <v>206</v>
      </c>
      <c r="N81" s="199"/>
      <c r="O81" s="137"/>
      <c r="P81" s="137"/>
      <c r="Q81" s="137"/>
      <c r="R81" s="137">
        <v>1</v>
      </c>
      <c r="S81" s="136"/>
      <c r="T81" s="136"/>
      <c r="U81" s="136"/>
      <c r="V81" s="136"/>
      <c r="W81" s="136"/>
      <c r="X81" s="869">
        <v>143.36000000000001</v>
      </c>
      <c r="Y81" s="198"/>
    </row>
    <row r="82" spans="1:25" s="10" customFormat="1" ht="39.950000000000003" customHeight="1">
      <c r="A82" s="879"/>
      <c r="B82" s="881"/>
      <c r="C82" s="883"/>
      <c r="D82" s="885"/>
      <c r="E82" s="425">
        <v>2</v>
      </c>
      <c r="F82" s="509" t="s">
        <v>811</v>
      </c>
      <c r="G82" s="896"/>
      <c r="H82" s="891"/>
      <c r="I82" s="876"/>
      <c r="J82" s="797"/>
      <c r="K82" s="198"/>
      <c r="L82" s="198"/>
      <c r="M82" s="797"/>
      <c r="N82" s="199"/>
      <c r="O82" s="137"/>
      <c r="P82" s="137"/>
      <c r="Q82" s="137"/>
      <c r="R82" s="137"/>
      <c r="S82" s="137"/>
      <c r="T82" s="137"/>
      <c r="U82" s="137">
        <v>1</v>
      </c>
      <c r="V82" s="136"/>
      <c r="W82" s="136"/>
      <c r="X82" s="870"/>
      <c r="Y82" s="232"/>
    </row>
    <row r="83" spans="1:25" s="10" customFormat="1" ht="39.950000000000003" customHeight="1">
      <c r="A83" s="879"/>
      <c r="B83" s="881"/>
      <c r="C83" s="883"/>
      <c r="D83" s="885"/>
      <c r="E83" s="425">
        <v>3</v>
      </c>
      <c r="F83" s="509" t="s">
        <v>810</v>
      </c>
      <c r="G83" s="896"/>
      <c r="H83" s="891"/>
      <c r="I83" s="876"/>
      <c r="J83" s="797"/>
      <c r="K83" s="198"/>
      <c r="L83" s="198"/>
      <c r="M83" s="797"/>
      <c r="N83" s="199"/>
      <c r="O83" s="137"/>
      <c r="P83" s="137"/>
      <c r="Q83" s="137"/>
      <c r="R83" s="137"/>
      <c r="S83" s="137"/>
      <c r="T83" s="137"/>
      <c r="U83" s="137">
        <v>1</v>
      </c>
      <c r="V83" s="136"/>
      <c r="W83" s="136"/>
      <c r="X83" s="870"/>
      <c r="Y83" s="198"/>
    </row>
    <row r="84" spans="1:25" s="10" customFormat="1" ht="39.950000000000003" customHeight="1">
      <c r="A84" s="880"/>
      <c r="B84" s="882"/>
      <c r="C84" s="765"/>
      <c r="D84" s="886"/>
      <c r="E84" s="425">
        <v>4</v>
      </c>
      <c r="F84" s="509" t="s">
        <v>809</v>
      </c>
      <c r="G84" s="897"/>
      <c r="H84" s="892"/>
      <c r="I84" s="877"/>
      <c r="J84" s="798"/>
      <c r="K84" s="198"/>
      <c r="L84" s="198"/>
      <c r="M84" s="798"/>
      <c r="N84" s="199"/>
      <c r="O84" s="137"/>
      <c r="P84" s="137"/>
      <c r="Q84" s="137">
        <v>1</v>
      </c>
      <c r="R84" s="136"/>
      <c r="S84" s="136"/>
      <c r="T84" s="136"/>
      <c r="U84" s="136"/>
      <c r="V84" s="136"/>
      <c r="W84" s="136"/>
      <c r="X84" s="871"/>
      <c r="Y84" s="232"/>
    </row>
    <row r="85" spans="1:25" s="10" customFormat="1" ht="39.950000000000003" customHeight="1">
      <c r="A85" s="878">
        <v>24</v>
      </c>
      <c r="B85" s="854" t="s">
        <v>808</v>
      </c>
      <c r="C85" s="764" t="s">
        <v>801</v>
      </c>
      <c r="D85" s="748" t="s">
        <v>1643</v>
      </c>
      <c r="E85" s="425">
        <v>1</v>
      </c>
      <c r="F85" s="509" t="s">
        <v>807</v>
      </c>
      <c r="G85" s="895" t="s">
        <v>1774</v>
      </c>
      <c r="H85" s="890"/>
      <c r="I85" s="875"/>
      <c r="J85" s="679">
        <v>542.42999999999995</v>
      </c>
      <c r="K85" s="198"/>
      <c r="L85" s="198"/>
      <c r="M85" s="679" t="s">
        <v>206</v>
      </c>
      <c r="N85" s="199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98"/>
    </row>
    <row r="86" spans="1:25" s="10" customFormat="1" ht="39.950000000000003" customHeight="1">
      <c r="A86" s="879"/>
      <c r="B86" s="881"/>
      <c r="C86" s="883"/>
      <c r="D86" s="885"/>
      <c r="E86" s="425">
        <v>2</v>
      </c>
      <c r="F86" s="509" t="s">
        <v>806</v>
      </c>
      <c r="G86" s="896"/>
      <c r="H86" s="891"/>
      <c r="I86" s="876"/>
      <c r="J86" s="797"/>
      <c r="K86" s="198"/>
      <c r="L86" s="198"/>
      <c r="M86" s="797"/>
      <c r="N86" s="199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98"/>
    </row>
    <row r="87" spans="1:25" s="10" customFormat="1" ht="39.950000000000003" customHeight="1">
      <c r="A87" s="879"/>
      <c r="B87" s="881"/>
      <c r="C87" s="883"/>
      <c r="D87" s="885"/>
      <c r="E87" s="425">
        <v>3</v>
      </c>
      <c r="F87" s="509" t="s">
        <v>805</v>
      </c>
      <c r="G87" s="896"/>
      <c r="H87" s="891"/>
      <c r="I87" s="876"/>
      <c r="J87" s="797"/>
      <c r="K87" s="198"/>
      <c r="L87" s="198"/>
      <c r="M87" s="797"/>
      <c r="N87" s="199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98"/>
    </row>
    <row r="88" spans="1:25" s="10" customFormat="1" ht="39.950000000000003" customHeight="1">
      <c r="A88" s="879"/>
      <c r="B88" s="881"/>
      <c r="C88" s="883"/>
      <c r="D88" s="885"/>
      <c r="E88" s="425">
        <v>4</v>
      </c>
      <c r="F88" s="509" t="s">
        <v>804</v>
      </c>
      <c r="G88" s="896"/>
      <c r="H88" s="891"/>
      <c r="I88" s="876"/>
      <c r="J88" s="797"/>
      <c r="K88" s="198"/>
      <c r="L88" s="198"/>
      <c r="M88" s="797"/>
      <c r="N88" s="199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98"/>
    </row>
    <row r="89" spans="1:25" s="10" customFormat="1" ht="39.950000000000003" customHeight="1">
      <c r="A89" s="880"/>
      <c r="B89" s="882"/>
      <c r="C89" s="765"/>
      <c r="D89" s="886"/>
      <c r="E89" s="425">
        <v>5</v>
      </c>
      <c r="F89" s="509" t="s">
        <v>803</v>
      </c>
      <c r="G89" s="897"/>
      <c r="H89" s="892"/>
      <c r="I89" s="877"/>
      <c r="J89" s="798"/>
      <c r="K89" s="198"/>
      <c r="L89" s="198"/>
      <c r="M89" s="798"/>
      <c r="N89" s="199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98"/>
    </row>
    <row r="90" spans="1:25" s="10" customFormat="1" ht="39.950000000000003" customHeight="1">
      <c r="A90" s="352">
        <v>25</v>
      </c>
      <c r="B90" s="130" t="s">
        <v>802</v>
      </c>
      <c r="C90" s="425" t="s">
        <v>801</v>
      </c>
      <c r="D90" s="461" t="s">
        <v>1644</v>
      </c>
      <c r="E90" s="425">
        <v>1</v>
      </c>
      <c r="F90" s="509" t="s">
        <v>800</v>
      </c>
      <c r="G90" s="560" t="s">
        <v>1685</v>
      </c>
      <c r="H90" s="81"/>
      <c r="I90" s="200"/>
      <c r="J90" s="195">
        <v>106.52</v>
      </c>
      <c r="K90" s="198"/>
      <c r="L90" s="198"/>
      <c r="M90" s="195" t="s">
        <v>206</v>
      </c>
      <c r="N90" s="199"/>
      <c r="O90" s="137"/>
      <c r="P90" s="137">
        <v>1</v>
      </c>
      <c r="Q90" s="136"/>
      <c r="R90" s="136"/>
      <c r="S90" s="136"/>
      <c r="T90" s="136"/>
      <c r="U90" s="136"/>
      <c r="V90" s="136"/>
      <c r="W90" s="136"/>
      <c r="X90" s="224">
        <v>12.79</v>
      </c>
      <c r="Y90" s="198"/>
    </row>
    <row r="91" spans="1:25" s="10" customFormat="1" ht="39.950000000000003" customHeight="1">
      <c r="A91" s="878">
        <v>26</v>
      </c>
      <c r="B91" s="854" t="s">
        <v>793</v>
      </c>
      <c r="C91" s="764" t="s">
        <v>754</v>
      </c>
      <c r="D91" s="884" t="s">
        <v>1646</v>
      </c>
      <c r="E91" s="425">
        <v>1</v>
      </c>
      <c r="F91" s="509" t="s">
        <v>792</v>
      </c>
      <c r="G91" s="887" t="s">
        <v>1834</v>
      </c>
      <c r="H91" s="890"/>
      <c r="I91" s="875"/>
      <c r="J91" s="679">
        <v>531.77</v>
      </c>
      <c r="K91" s="198"/>
      <c r="L91" s="198"/>
      <c r="M91" s="679" t="s">
        <v>206</v>
      </c>
      <c r="N91" s="199"/>
      <c r="O91" s="137">
        <v>1</v>
      </c>
      <c r="P91" s="136"/>
      <c r="Q91" s="136"/>
      <c r="R91" s="136"/>
      <c r="S91" s="136"/>
      <c r="T91" s="136"/>
      <c r="U91" s="136"/>
      <c r="V91" s="136"/>
      <c r="W91" s="136"/>
      <c r="X91" s="869">
        <v>51.57</v>
      </c>
      <c r="Y91" s="198"/>
    </row>
    <row r="92" spans="1:25" s="10" customFormat="1" ht="39.950000000000003" customHeight="1">
      <c r="A92" s="879"/>
      <c r="B92" s="881"/>
      <c r="C92" s="883"/>
      <c r="D92" s="885"/>
      <c r="E92" s="425">
        <v>2</v>
      </c>
      <c r="F92" s="509" t="s">
        <v>791</v>
      </c>
      <c r="G92" s="888"/>
      <c r="H92" s="891"/>
      <c r="I92" s="876"/>
      <c r="J92" s="797"/>
      <c r="K92" s="198"/>
      <c r="L92" s="198"/>
      <c r="M92" s="797"/>
      <c r="N92" s="199"/>
      <c r="O92" s="137"/>
      <c r="P92" s="137">
        <v>1</v>
      </c>
      <c r="Q92" s="136"/>
      <c r="R92" s="136"/>
      <c r="S92" s="136"/>
      <c r="T92" s="136"/>
      <c r="U92" s="136"/>
      <c r="V92" s="136"/>
      <c r="W92" s="136"/>
      <c r="X92" s="870"/>
      <c r="Y92" s="233"/>
    </row>
    <row r="93" spans="1:25" s="10" customFormat="1" ht="39.950000000000003" customHeight="1">
      <c r="A93" s="879"/>
      <c r="B93" s="881"/>
      <c r="C93" s="883"/>
      <c r="D93" s="885"/>
      <c r="E93" s="425">
        <v>3</v>
      </c>
      <c r="F93" s="509" t="s">
        <v>790</v>
      </c>
      <c r="G93" s="888"/>
      <c r="H93" s="891"/>
      <c r="I93" s="876"/>
      <c r="J93" s="797"/>
      <c r="K93" s="198"/>
      <c r="L93" s="198"/>
      <c r="M93" s="797"/>
      <c r="N93" s="199">
        <v>1</v>
      </c>
      <c r="O93" s="136"/>
      <c r="P93" s="136"/>
      <c r="Q93" s="136"/>
      <c r="R93" s="136"/>
      <c r="S93" s="136"/>
      <c r="T93" s="136"/>
      <c r="U93" s="136"/>
      <c r="V93" s="136"/>
      <c r="W93" s="136"/>
      <c r="X93" s="870"/>
      <c r="Y93" s="198"/>
    </row>
    <row r="94" spans="1:25" s="10" customFormat="1" ht="39.950000000000003" customHeight="1">
      <c r="A94" s="879"/>
      <c r="B94" s="881"/>
      <c r="C94" s="883"/>
      <c r="D94" s="885"/>
      <c r="E94" s="425">
        <v>4</v>
      </c>
      <c r="F94" s="509" t="s">
        <v>789</v>
      </c>
      <c r="G94" s="888"/>
      <c r="H94" s="891"/>
      <c r="I94" s="876"/>
      <c r="J94" s="797"/>
      <c r="K94" s="198"/>
      <c r="L94" s="198"/>
      <c r="M94" s="797"/>
      <c r="N94" s="199"/>
      <c r="O94" s="137"/>
      <c r="P94" s="137"/>
      <c r="Q94" s="137">
        <v>1</v>
      </c>
      <c r="R94" s="136"/>
      <c r="S94" s="136"/>
      <c r="T94" s="136"/>
      <c r="U94" s="136"/>
      <c r="V94" s="136"/>
      <c r="W94" s="136"/>
      <c r="X94" s="870"/>
      <c r="Y94" s="233"/>
    </row>
    <row r="95" spans="1:25" s="10" customFormat="1" ht="39.950000000000003" customHeight="1">
      <c r="A95" s="880"/>
      <c r="B95" s="882"/>
      <c r="C95" s="765"/>
      <c r="D95" s="886"/>
      <c r="E95" s="425">
        <v>5</v>
      </c>
      <c r="F95" s="509" t="s">
        <v>788</v>
      </c>
      <c r="G95" s="889"/>
      <c r="H95" s="892"/>
      <c r="I95" s="877"/>
      <c r="J95" s="798"/>
      <c r="K95" s="198"/>
      <c r="L95" s="198"/>
      <c r="M95" s="798"/>
      <c r="N95" s="199"/>
      <c r="O95" s="137"/>
      <c r="P95" s="137">
        <v>1</v>
      </c>
      <c r="Q95" s="136"/>
      <c r="R95" s="136"/>
      <c r="S95" s="136"/>
      <c r="T95" s="136"/>
      <c r="U95" s="136"/>
      <c r="V95" s="136"/>
      <c r="W95" s="136"/>
      <c r="X95" s="871"/>
      <c r="Y95" s="233"/>
    </row>
    <row r="96" spans="1:25" s="10" customFormat="1" ht="39.950000000000003" customHeight="1">
      <c r="A96" s="352">
        <v>27</v>
      </c>
      <c r="B96" s="130" t="s">
        <v>787</v>
      </c>
      <c r="C96" s="425" t="s">
        <v>754</v>
      </c>
      <c r="D96" s="563" t="s">
        <v>1647</v>
      </c>
      <c r="E96" s="425">
        <v>1</v>
      </c>
      <c r="F96" s="509" t="s">
        <v>786</v>
      </c>
      <c r="G96" s="560" t="s">
        <v>1687</v>
      </c>
      <c r="H96" s="81"/>
      <c r="I96" s="200"/>
      <c r="J96" s="195">
        <v>107.28</v>
      </c>
      <c r="K96" s="198"/>
      <c r="L96" s="198"/>
      <c r="M96" s="195" t="s">
        <v>206</v>
      </c>
      <c r="N96" s="199"/>
      <c r="O96" s="137"/>
      <c r="P96" s="137"/>
      <c r="Q96" s="137"/>
      <c r="R96" s="137">
        <v>1</v>
      </c>
      <c r="S96" s="136"/>
      <c r="T96" s="136"/>
      <c r="U96" s="136"/>
      <c r="V96" s="136"/>
      <c r="W96" s="136"/>
      <c r="X96" s="224">
        <v>30.73</v>
      </c>
      <c r="Y96" s="232"/>
    </row>
    <row r="97" spans="1:25" s="10" customFormat="1" ht="39.950000000000003" customHeight="1">
      <c r="A97" s="878">
        <v>28</v>
      </c>
      <c r="B97" s="854" t="s">
        <v>785</v>
      </c>
      <c r="C97" s="764" t="s">
        <v>754</v>
      </c>
      <c r="D97" s="884" t="s">
        <v>1648</v>
      </c>
      <c r="E97" s="425">
        <v>1</v>
      </c>
      <c r="F97" s="509" t="s">
        <v>784</v>
      </c>
      <c r="G97" s="887" t="s">
        <v>1839</v>
      </c>
      <c r="H97" s="890"/>
      <c r="I97" s="875"/>
      <c r="J97" s="679">
        <v>432.88</v>
      </c>
      <c r="K97" s="198"/>
      <c r="L97" s="198"/>
      <c r="M97" s="679" t="s">
        <v>206</v>
      </c>
      <c r="N97" s="199"/>
      <c r="O97" s="137"/>
      <c r="P97" s="137">
        <v>1</v>
      </c>
      <c r="Q97" s="136"/>
      <c r="R97" s="136"/>
      <c r="S97" s="136"/>
      <c r="T97" s="136"/>
      <c r="U97" s="136"/>
      <c r="V97" s="136"/>
      <c r="W97" s="136"/>
      <c r="X97" s="869">
        <v>41.69</v>
      </c>
      <c r="Y97" s="198"/>
    </row>
    <row r="98" spans="1:25" s="10" customFormat="1" ht="39.950000000000003" customHeight="1">
      <c r="A98" s="879"/>
      <c r="B98" s="881"/>
      <c r="C98" s="883"/>
      <c r="D98" s="885"/>
      <c r="E98" s="425">
        <v>2</v>
      </c>
      <c r="F98" s="509" t="s">
        <v>783</v>
      </c>
      <c r="G98" s="888"/>
      <c r="H98" s="891"/>
      <c r="I98" s="876"/>
      <c r="J98" s="797"/>
      <c r="K98" s="198"/>
      <c r="L98" s="198"/>
      <c r="M98" s="797"/>
      <c r="N98" s="199"/>
      <c r="O98" s="137"/>
      <c r="P98" s="137">
        <v>1</v>
      </c>
      <c r="Q98" s="136"/>
      <c r="R98" s="136"/>
      <c r="S98" s="136"/>
      <c r="T98" s="136"/>
      <c r="U98" s="136"/>
      <c r="V98" s="136"/>
      <c r="W98" s="136"/>
      <c r="X98" s="870"/>
      <c r="Y98" s="198"/>
    </row>
    <row r="99" spans="1:25" s="10" customFormat="1" ht="39.950000000000003" customHeight="1">
      <c r="A99" s="879"/>
      <c r="B99" s="881"/>
      <c r="C99" s="883"/>
      <c r="D99" s="885"/>
      <c r="E99" s="425">
        <v>3</v>
      </c>
      <c r="F99" s="509" t="s">
        <v>782</v>
      </c>
      <c r="G99" s="888"/>
      <c r="H99" s="891"/>
      <c r="I99" s="876"/>
      <c r="J99" s="797"/>
      <c r="K99" s="198"/>
      <c r="L99" s="198"/>
      <c r="M99" s="797"/>
      <c r="N99" s="199"/>
      <c r="O99" s="137"/>
      <c r="P99" s="137">
        <v>1</v>
      </c>
      <c r="Q99" s="136"/>
      <c r="R99" s="136"/>
      <c r="S99" s="136"/>
      <c r="T99" s="136"/>
      <c r="U99" s="136"/>
      <c r="V99" s="136"/>
      <c r="W99" s="136"/>
      <c r="X99" s="870"/>
      <c r="Y99" s="198"/>
    </row>
    <row r="100" spans="1:25" s="10" customFormat="1" ht="39.950000000000003" customHeight="1">
      <c r="A100" s="880"/>
      <c r="B100" s="882"/>
      <c r="C100" s="765"/>
      <c r="D100" s="886"/>
      <c r="E100" s="425">
        <v>4</v>
      </c>
      <c r="F100" s="509" t="s">
        <v>781</v>
      </c>
      <c r="G100" s="889"/>
      <c r="H100" s="892"/>
      <c r="I100" s="877"/>
      <c r="J100" s="798"/>
      <c r="K100" s="198"/>
      <c r="L100" s="198"/>
      <c r="M100" s="798"/>
      <c r="N100" s="199"/>
      <c r="O100" s="137"/>
      <c r="P100" s="137">
        <v>1</v>
      </c>
      <c r="Q100" s="136"/>
      <c r="R100" s="136"/>
      <c r="S100" s="136"/>
      <c r="T100" s="136"/>
      <c r="U100" s="136"/>
      <c r="V100" s="136"/>
      <c r="W100" s="136"/>
      <c r="X100" s="871"/>
      <c r="Y100" s="198"/>
    </row>
    <row r="101" spans="1:25" s="10" customFormat="1" ht="39.950000000000003" customHeight="1">
      <c r="A101" s="878">
        <v>29</v>
      </c>
      <c r="B101" s="854" t="s">
        <v>780</v>
      </c>
      <c r="C101" s="764" t="s">
        <v>754</v>
      </c>
      <c r="D101" s="884" t="s">
        <v>1648</v>
      </c>
      <c r="E101" s="425">
        <v>1</v>
      </c>
      <c r="F101" s="509" t="s">
        <v>779</v>
      </c>
      <c r="G101" s="887" t="s">
        <v>1839</v>
      </c>
      <c r="H101" s="890"/>
      <c r="I101" s="875"/>
      <c r="J101" s="679">
        <v>432.59</v>
      </c>
      <c r="K101" s="198"/>
      <c r="L101" s="198"/>
      <c r="M101" s="679" t="s">
        <v>206</v>
      </c>
      <c r="N101" s="199"/>
      <c r="O101" s="137"/>
      <c r="P101" s="137">
        <v>1</v>
      </c>
      <c r="Q101" s="136"/>
      <c r="R101" s="136"/>
      <c r="S101" s="136"/>
      <c r="T101" s="136"/>
      <c r="U101" s="136"/>
      <c r="V101" s="136"/>
      <c r="W101" s="136"/>
      <c r="X101" s="869">
        <v>13.8</v>
      </c>
      <c r="Y101" s="198"/>
    </row>
    <row r="102" spans="1:25" s="10" customFormat="1" ht="39.950000000000003" customHeight="1">
      <c r="A102" s="879"/>
      <c r="B102" s="881"/>
      <c r="C102" s="883"/>
      <c r="D102" s="885"/>
      <c r="E102" s="425">
        <v>2</v>
      </c>
      <c r="F102" s="509" t="s">
        <v>778</v>
      </c>
      <c r="G102" s="888"/>
      <c r="H102" s="891"/>
      <c r="I102" s="876"/>
      <c r="J102" s="797"/>
      <c r="K102" s="198"/>
      <c r="L102" s="198"/>
      <c r="M102" s="797"/>
      <c r="N102" s="199">
        <v>1</v>
      </c>
      <c r="O102" s="136"/>
      <c r="P102" s="136"/>
      <c r="Q102" s="136"/>
      <c r="R102" s="136"/>
      <c r="S102" s="136"/>
      <c r="T102" s="136"/>
      <c r="U102" s="136"/>
      <c r="V102" s="136"/>
      <c r="W102" s="136"/>
      <c r="X102" s="870"/>
      <c r="Y102" s="198"/>
    </row>
    <row r="103" spans="1:25" s="10" customFormat="1" ht="39.950000000000003" customHeight="1">
      <c r="A103" s="879"/>
      <c r="B103" s="881"/>
      <c r="C103" s="883"/>
      <c r="D103" s="885"/>
      <c r="E103" s="425">
        <v>3</v>
      </c>
      <c r="F103" s="509" t="s">
        <v>777</v>
      </c>
      <c r="G103" s="888"/>
      <c r="H103" s="891"/>
      <c r="I103" s="876"/>
      <c r="J103" s="797"/>
      <c r="K103" s="198"/>
      <c r="L103" s="198"/>
      <c r="M103" s="797"/>
      <c r="N103" s="199"/>
      <c r="O103" s="137"/>
      <c r="P103" s="137">
        <v>1</v>
      </c>
      <c r="Q103" s="136"/>
      <c r="R103" s="136"/>
      <c r="S103" s="136"/>
      <c r="T103" s="136"/>
      <c r="U103" s="136"/>
      <c r="V103" s="136"/>
      <c r="W103" s="136"/>
      <c r="X103" s="870"/>
      <c r="Y103" s="198"/>
    </row>
    <row r="104" spans="1:25" s="10" customFormat="1" ht="39.950000000000003" customHeight="1">
      <c r="A104" s="880"/>
      <c r="B104" s="882"/>
      <c r="C104" s="765"/>
      <c r="D104" s="886"/>
      <c r="E104" s="425">
        <v>4</v>
      </c>
      <c r="F104" s="509" t="s">
        <v>776</v>
      </c>
      <c r="G104" s="889"/>
      <c r="H104" s="892"/>
      <c r="I104" s="877"/>
      <c r="J104" s="798"/>
      <c r="K104" s="198"/>
      <c r="L104" s="198"/>
      <c r="M104" s="798"/>
      <c r="N104" s="199">
        <v>1</v>
      </c>
      <c r="O104" s="136"/>
      <c r="P104" s="136"/>
      <c r="Q104" s="136"/>
      <c r="R104" s="136"/>
      <c r="S104" s="136"/>
      <c r="T104" s="136"/>
      <c r="U104" s="136"/>
      <c r="V104" s="136"/>
      <c r="W104" s="136"/>
      <c r="X104" s="871"/>
      <c r="Y104" s="198"/>
    </row>
    <row r="105" spans="1:25" s="10" customFormat="1" ht="39.950000000000003" customHeight="1">
      <c r="A105" s="352">
        <v>30</v>
      </c>
      <c r="B105" s="130" t="s">
        <v>775</v>
      </c>
      <c r="C105" s="425" t="s">
        <v>754</v>
      </c>
      <c r="D105" s="563" t="s">
        <v>1649</v>
      </c>
      <c r="E105" s="425">
        <v>1</v>
      </c>
      <c r="F105" s="509" t="s">
        <v>774</v>
      </c>
      <c r="G105" s="560" t="s">
        <v>1688</v>
      </c>
      <c r="H105" s="81"/>
      <c r="I105" s="200"/>
      <c r="J105" s="195">
        <v>106.78</v>
      </c>
      <c r="K105" s="198"/>
      <c r="L105" s="198"/>
      <c r="M105" s="195" t="s">
        <v>206</v>
      </c>
      <c r="N105" s="199"/>
      <c r="O105" s="137"/>
      <c r="P105" s="137"/>
      <c r="Q105" s="137"/>
      <c r="R105" s="137"/>
      <c r="S105" s="137">
        <v>1</v>
      </c>
      <c r="T105" s="136"/>
      <c r="U105" s="136"/>
      <c r="V105" s="136"/>
      <c r="W105" s="136"/>
      <c r="X105" s="224">
        <v>18.46</v>
      </c>
      <c r="Y105" s="232"/>
    </row>
    <row r="106" spans="1:25" s="10" customFormat="1" ht="39.950000000000003" customHeight="1">
      <c r="A106" s="878">
        <v>31</v>
      </c>
      <c r="B106" s="854" t="s">
        <v>773</v>
      </c>
      <c r="C106" s="764" t="s">
        <v>754</v>
      </c>
      <c r="D106" s="884" t="s">
        <v>1543</v>
      </c>
      <c r="E106" s="425">
        <v>1</v>
      </c>
      <c r="F106" s="509" t="s">
        <v>772</v>
      </c>
      <c r="G106" s="887" t="s">
        <v>1689</v>
      </c>
      <c r="H106" s="893"/>
      <c r="I106" s="875"/>
      <c r="J106" s="679">
        <v>214.77</v>
      </c>
      <c r="K106" s="198"/>
      <c r="L106" s="198"/>
      <c r="M106" s="679" t="s">
        <v>206</v>
      </c>
      <c r="N106" s="199">
        <v>1</v>
      </c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98"/>
    </row>
    <row r="107" spans="1:25" s="10" customFormat="1" ht="39.950000000000003" customHeight="1">
      <c r="A107" s="880"/>
      <c r="B107" s="882"/>
      <c r="C107" s="765"/>
      <c r="D107" s="886"/>
      <c r="E107" s="425">
        <v>2</v>
      </c>
      <c r="F107" s="509" t="s">
        <v>771</v>
      </c>
      <c r="G107" s="889"/>
      <c r="H107" s="894"/>
      <c r="I107" s="877"/>
      <c r="J107" s="798"/>
      <c r="K107" s="198"/>
      <c r="L107" s="198"/>
      <c r="M107" s="798"/>
      <c r="N107" s="199">
        <v>1</v>
      </c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98"/>
    </row>
    <row r="108" spans="1:25" s="10" customFormat="1" ht="39.950000000000003" customHeight="1">
      <c r="A108" s="878">
        <v>32</v>
      </c>
      <c r="B108" s="854" t="s">
        <v>770</v>
      </c>
      <c r="C108" s="764" t="s">
        <v>754</v>
      </c>
      <c r="D108" s="884" t="s">
        <v>1650</v>
      </c>
      <c r="E108" s="425">
        <v>1</v>
      </c>
      <c r="F108" s="509" t="s">
        <v>769</v>
      </c>
      <c r="G108" s="887" t="s">
        <v>1690</v>
      </c>
      <c r="H108" s="893"/>
      <c r="I108" s="875"/>
      <c r="J108" s="679">
        <v>212.57</v>
      </c>
      <c r="K108" s="198"/>
      <c r="L108" s="198"/>
      <c r="M108" s="679" t="s">
        <v>206</v>
      </c>
      <c r="N108" s="199">
        <v>1</v>
      </c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98"/>
    </row>
    <row r="109" spans="1:25" s="10" customFormat="1" ht="39.950000000000003" customHeight="1">
      <c r="A109" s="880"/>
      <c r="B109" s="882"/>
      <c r="C109" s="765"/>
      <c r="D109" s="886"/>
      <c r="E109" s="425">
        <v>2</v>
      </c>
      <c r="F109" s="509" t="s">
        <v>768</v>
      </c>
      <c r="G109" s="889"/>
      <c r="H109" s="894"/>
      <c r="I109" s="877"/>
      <c r="J109" s="798"/>
      <c r="K109" s="198"/>
      <c r="L109" s="198"/>
      <c r="M109" s="798"/>
      <c r="N109" s="199">
        <v>1</v>
      </c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98"/>
    </row>
    <row r="110" spans="1:25" s="10" customFormat="1" ht="39.950000000000003" customHeight="1">
      <c r="A110" s="878">
        <v>33</v>
      </c>
      <c r="B110" s="854" t="s">
        <v>767</v>
      </c>
      <c r="C110" s="764" t="s">
        <v>754</v>
      </c>
      <c r="D110" s="884" t="s">
        <v>1651</v>
      </c>
      <c r="E110" s="425">
        <v>1</v>
      </c>
      <c r="F110" s="509" t="s">
        <v>766</v>
      </c>
      <c r="G110" s="887" t="s">
        <v>2376</v>
      </c>
      <c r="H110" s="893"/>
      <c r="I110" s="875"/>
      <c r="J110" s="679">
        <v>213.2</v>
      </c>
      <c r="K110" s="198"/>
      <c r="L110" s="198"/>
      <c r="M110" s="679" t="s">
        <v>206</v>
      </c>
      <c r="N110" s="199"/>
      <c r="O110" s="137"/>
      <c r="P110" s="137">
        <v>1</v>
      </c>
      <c r="Q110" s="136"/>
      <c r="R110" s="136"/>
      <c r="S110" s="136"/>
      <c r="T110" s="136"/>
      <c r="U110" s="136"/>
      <c r="V110" s="136"/>
      <c r="W110" s="136"/>
      <c r="X110" s="869">
        <v>38.950000000000003</v>
      </c>
      <c r="Y110" s="198"/>
    </row>
    <row r="111" spans="1:25" s="10" customFormat="1" ht="39.950000000000003" customHeight="1">
      <c r="A111" s="880"/>
      <c r="B111" s="882"/>
      <c r="C111" s="765"/>
      <c r="D111" s="886"/>
      <c r="E111" s="425">
        <v>2</v>
      </c>
      <c r="F111" s="509" t="s">
        <v>765</v>
      </c>
      <c r="G111" s="889"/>
      <c r="H111" s="894"/>
      <c r="I111" s="877"/>
      <c r="J111" s="798"/>
      <c r="K111" s="198"/>
      <c r="L111" s="198"/>
      <c r="M111" s="798"/>
      <c r="N111" s="199"/>
      <c r="O111" s="137"/>
      <c r="P111" s="137"/>
      <c r="Q111" s="137"/>
      <c r="R111" s="137"/>
      <c r="S111" s="137">
        <v>1</v>
      </c>
      <c r="T111" s="136"/>
      <c r="U111" s="136"/>
      <c r="V111" s="136"/>
      <c r="W111" s="136"/>
      <c r="X111" s="871"/>
      <c r="Y111" s="232"/>
    </row>
    <row r="112" spans="1:25" s="10" customFormat="1" ht="39.950000000000003" customHeight="1">
      <c r="A112" s="878">
        <v>34</v>
      </c>
      <c r="B112" s="854" t="s">
        <v>764</v>
      </c>
      <c r="C112" s="764" t="s">
        <v>754</v>
      </c>
      <c r="D112" s="884" t="s">
        <v>754</v>
      </c>
      <c r="E112" s="425">
        <v>1</v>
      </c>
      <c r="F112" s="509" t="s">
        <v>763</v>
      </c>
      <c r="G112" s="887" t="s">
        <v>1691</v>
      </c>
      <c r="H112" s="890"/>
      <c r="I112" s="875"/>
      <c r="J112" s="679">
        <v>638.72</v>
      </c>
      <c r="K112" s="198"/>
      <c r="L112" s="198"/>
      <c r="M112" s="679" t="s">
        <v>206</v>
      </c>
      <c r="N112" s="199"/>
      <c r="O112" s="137"/>
      <c r="P112" s="137"/>
      <c r="Q112" s="137"/>
      <c r="R112" s="137">
        <v>1</v>
      </c>
      <c r="S112" s="136"/>
      <c r="T112" s="136"/>
      <c r="U112" s="136"/>
      <c r="V112" s="136"/>
      <c r="W112" s="136"/>
      <c r="X112" s="869">
        <v>106.37</v>
      </c>
      <c r="Y112" s="198"/>
    </row>
    <row r="113" spans="1:25" s="10" customFormat="1" ht="39.950000000000003" customHeight="1">
      <c r="A113" s="879"/>
      <c r="B113" s="881"/>
      <c r="C113" s="883"/>
      <c r="D113" s="885"/>
      <c r="E113" s="425">
        <v>2</v>
      </c>
      <c r="F113" s="509" t="s">
        <v>762</v>
      </c>
      <c r="G113" s="888"/>
      <c r="H113" s="891"/>
      <c r="I113" s="876"/>
      <c r="J113" s="797"/>
      <c r="K113" s="198"/>
      <c r="L113" s="198"/>
      <c r="M113" s="797"/>
      <c r="N113" s="199"/>
      <c r="O113" s="137">
        <v>1</v>
      </c>
      <c r="P113" s="136"/>
      <c r="Q113" s="136"/>
      <c r="R113" s="136"/>
      <c r="S113" s="136"/>
      <c r="T113" s="136"/>
      <c r="U113" s="136"/>
      <c r="V113" s="136"/>
      <c r="W113" s="136"/>
      <c r="X113" s="870"/>
      <c r="Y113" s="198"/>
    </row>
    <row r="114" spans="1:25" s="10" customFormat="1" ht="39.950000000000003" customHeight="1">
      <c r="A114" s="879"/>
      <c r="B114" s="881"/>
      <c r="C114" s="883"/>
      <c r="D114" s="885"/>
      <c r="E114" s="425">
        <v>3</v>
      </c>
      <c r="F114" s="509" t="s">
        <v>761</v>
      </c>
      <c r="G114" s="888"/>
      <c r="H114" s="891"/>
      <c r="I114" s="876"/>
      <c r="J114" s="797"/>
      <c r="K114" s="198"/>
      <c r="L114" s="198"/>
      <c r="M114" s="797"/>
      <c r="N114" s="199"/>
      <c r="O114" s="137"/>
      <c r="P114" s="137"/>
      <c r="Q114" s="137"/>
      <c r="R114" s="137">
        <v>1</v>
      </c>
      <c r="S114" s="136"/>
      <c r="T114" s="136"/>
      <c r="U114" s="136"/>
      <c r="V114" s="136"/>
      <c r="W114" s="136"/>
      <c r="X114" s="870"/>
      <c r="Y114" s="198"/>
    </row>
    <row r="115" spans="1:25" s="10" customFormat="1" ht="39.950000000000003" customHeight="1">
      <c r="A115" s="879"/>
      <c r="B115" s="881"/>
      <c r="C115" s="883"/>
      <c r="D115" s="885"/>
      <c r="E115" s="425">
        <v>4</v>
      </c>
      <c r="F115" s="509" t="s">
        <v>760</v>
      </c>
      <c r="G115" s="888"/>
      <c r="H115" s="891"/>
      <c r="I115" s="876"/>
      <c r="J115" s="797"/>
      <c r="K115" s="198"/>
      <c r="L115" s="198"/>
      <c r="M115" s="797"/>
      <c r="N115" s="199">
        <v>1</v>
      </c>
      <c r="O115" s="136"/>
      <c r="P115" s="136"/>
      <c r="Q115" s="136"/>
      <c r="R115" s="136"/>
      <c r="S115" s="136"/>
      <c r="T115" s="136"/>
      <c r="U115" s="136"/>
      <c r="V115" s="136"/>
      <c r="W115" s="136"/>
      <c r="X115" s="870"/>
      <c r="Y115" s="198"/>
    </row>
    <row r="116" spans="1:25" s="10" customFormat="1" ht="39.950000000000003" customHeight="1">
      <c r="A116" s="879"/>
      <c r="B116" s="881"/>
      <c r="C116" s="883"/>
      <c r="D116" s="885"/>
      <c r="E116" s="425">
        <v>5</v>
      </c>
      <c r="F116" s="509" t="s">
        <v>759</v>
      </c>
      <c r="G116" s="888"/>
      <c r="H116" s="891"/>
      <c r="I116" s="876"/>
      <c r="J116" s="797"/>
      <c r="K116" s="198"/>
      <c r="L116" s="198"/>
      <c r="M116" s="797"/>
      <c r="N116" s="199"/>
      <c r="O116" s="137"/>
      <c r="P116" s="137"/>
      <c r="Q116" s="137"/>
      <c r="R116" s="137">
        <v>1</v>
      </c>
      <c r="S116" s="136"/>
      <c r="T116" s="136"/>
      <c r="U116" s="136"/>
      <c r="V116" s="136"/>
      <c r="W116" s="136"/>
      <c r="X116" s="870"/>
      <c r="Y116" s="232"/>
    </row>
    <row r="117" spans="1:25" s="10" customFormat="1" ht="39.950000000000003" customHeight="1">
      <c r="A117" s="880"/>
      <c r="B117" s="882"/>
      <c r="C117" s="765"/>
      <c r="D117" s="886"/>
      <c r="E117" s="425">
        <v>6</v>
      </c>
      <c r="F117" s="509" t="s">
        <v>758</v>
      </c>
      <c r="G117" s="889"/>
      <c r="H117" s="892"/>
      <c r="I117" s="877"/>
      <c r="J117" s="798"/>
      <c r="K117" s="198"/>
      <c r="L117" s="198"/>
      <c r="M117" s="798"/>
      <c r="N117" s="199">
        <v>1</v>
      </c>
      <c r="O117" s="136"/>
      <c r="P117" s="136"/>
      <c r="Q117" s="136"/>
      <c r="R117" s="136"/>
      <c r="S117" s="136"/>
      <c r="T117" s="136"/>
      <c r="U117" s="136"/>
      <c r="V117" s="136"/>
      <c r="W117" s="136"/>
      <c r="X117" s="871"/>
      <c r="Y117" s="198"/>
    </row>
    <row r="118" spans="1:25" s="10" customFormat="1" ht="39.950000000000003" customHeight="1">
      <c r="A118" s="352">
        <v>35</v>
      </c>
      <c r="B118" s="130" t="s">
        <v>757</v>
      </c>
      <c r="C118" s="425" t="s">
        <v>754</v>
      </c>
      <c r="D118" s="563" t="s">
        <v>1652</v>
      </c>
      <c r="E118" s="425">
        <v>1</v>
      </c>
      <c r="F118" s="509" t="s">
        <v>756</v>
      </c>
      <c r="G118" s="560" t="s">
        <v>1692</v>
      </c>
      <c r="H118" s="81"/>
      <c r="I118" s="200"/>
      <c r="J118" s="195">
        <v>107.39</v>
      </c>
      <c r="K118" s="198"/>
      <c r="L118" s="198"/>
      <c r="M118" s="195" t="s">
        <v>206</v>
      </c>
      <c r="N118" s="199">
        <v>1</v>
      </c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98"/>
    </row>
    <row r="119" spans="1:25" s="10" customFormat="1" ht="39.950000000000003" customHeight="1">
      <c r="A119" s="352">
        <v>36</v>
      </c>
      <c r="B119" s="130" t="s">
        <v>755</v>
      </c>
      <c r="C119" s="425" t="s">
        <v>754</v>
      </c>
      <c r="D119" s="563" t="s">
        <v>1653</v>
      </c>
      <c r="E119" s="425">
        <v>1</v>
      </c>
      <c r="F119" s="509" t="s">
        <v>753</v>
      </c>
      <c r="G119" s="560" t="s">
        <v>1693</v>
      </c>
      <c r="H119" s="81"/>
      <c r="I119" s="200"/>
      <c r="J119" s="195">
        <v>106.07</v>
      </c>
      <c r="K119" s="198"/>
      <c r="L119" s="198"/>
      <c r="M119" s="195" t="s">
        <v>206</v>
      </c>
      <c r="N119" s="199">
        <v>1</v>
      </c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98"/>
    </row>
    <row r="120" spans="1:25" ht="39.950000000000003" customHeight="1">
      <c r="A120" s="161">
        <v>37</v>
      </c>
      <c r="B120" s="539" t="s">
        <v>2357</v>
      </c>
      <c r="C120" s="564" t="s">
        <v>882</v>
      </c>
      <c r="D120" s="565" t="s">
        <v>2364</v>
      </c>
      <c r="E120" s="566">
        <v>1</v>
      </c>
      <c r="F120" s="567" t="s">
        <v>2358</v>
      </c>
      <c r="G120" s="568" t="s">
        <v>2359</v>
      </c>
      <c r="J120" s="358">
        <v>109.7</v>
      </c>
      <c r="K120" s="310"/>
      <c r="L120" s="1"/>
      <c r="M120" s="309"/>
      <c r="N120" s="310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9.950000000000003" customHeight="1">
      <c r="A121" s="161">
        <v>38</v>
      </c>
      <c r="B121" s="539" t="s">
        <v>2360</v>
      </c>
      <c r="C121" s="566" t="s">
        <v>882</v>
      </c>
      <c r="D121" s="566" t="s">
        <v>2361</v>
      </c>
      <c r="E121" s="566">
        <v>1</v>
      </c>
      <c r="F121" s="567" t="s">
        <v>2362</v>
      </c>
      <c r="G121" s="569" t="s">
        <v>2363</v>
      </c>
      <c r="J121" s="358">
        <v>109.6</v>
      </c>
      <c r="K121" s="310"/>
      <c r="L121" s="1"/>
      <c r="M121" s="309"/>
      <c r="N121" s="310">
        <v>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s="10" customFormat="1" ht="20.100000000000001" customHeight="1">
      <c r="A122" s="872" t="s">
        <v>208</v>
      </c>
      <c r="B122" s="873"/>
      <c r="C122" s="873"/>
      <c r="D122" s="874"/>
      <c r="E122" s="79">
        <f>E9+E13+E14+E17+E18+E22+E24+E26+E30+E31+E33+E38+E40+E50+E54+E57+E59+E63+E67+E70+E71+E80+E84+E89+E90+E95+E96+E100+E104+E105+E107+E109+E111+E117+E118+E119+E120+E121</f>
        <v>114</v>
      </c>
      <c r="F122" s="198"/>
      <c r="G122" s="134"/>
      <c r="H122" s="198"/>
      <c r="I122" s="198"/>
      <c r="J122" s="79">
        <f>SUM(J8:J121)</f>
        <v>12306.830000000002</v>
      </c>
      <c r="K122" s="199"/>
      <c r="L122" s="199"/>
      <c r="M122" s="199"/>
      <c r="N122" s="79">
        <f>SUM(N8:N121)</f>
        <v>28</v>
      </c>
      <c r="O122" s="79">
        <f t="shared" ref="O122:X122" si="0">SUM(O8:O121)</f>
        <v>5</v>
      </c>
      <c r="P122" s="79">
        <f t="shared" si="0"/>
        <v>15</v>
      </c>
      <c r="Q122" s="79">
        <f t="shared" si="0"/>
        <v>8</v>
      </c>
      <c r="R122" s="79">
        <f t="shared" si="0"/>
        <v>8</v>
      </c>
      <c r="S122" s="79">
        <f t="shared" si="0"/>
        <v>8</v>
      </c>
      <c r="T122" s="79">
        <f t="shared" si="0"/>
        <v>1</v>
      </c>
      <c r="U122" s="79">
        <f t="shared" si="0"/>
        <v>6</v>
      </c>
      <c r="V122" s="79">
        <f t="shared" si="0"/>
        <v>2</v>
      </c>
      <c r="W122" s="79">
        <f t="shared" si="0"/>
        <v>0</v>
      </c>
      <c r="X122" s="79">
        <f t="shared" si="0"/>
        <v>1472.83</v>
      </c>
      <c r="Y122" s="199"/>
    </row>
  </sheetData>
  <mergeCells count="288">
    <mergeCell ref="X110:X111"/>
    <mergeCell ref="X112:X117"/>
    <mergeCell ref="X23:X24"/>
    <mergeCell ref="X25:X26"/>
    <mergeCell ref="X41:X50"/>
    <mergeCell ref="X55:X57"/>
    <mergeCell ref="X81:X84"/>
    <mergeCell ref="I5:I7"/>
    <mergeCell ref="J5:J7"/>
    <mergeCell ref="K5:K7"/>
    <mergeCell ref="J8:J9"/>
    <mergeCell ref="M8:M9"/>
    <mergeCell ref="M10:M13"/>
    <mergeCell ref="J15:J17"/>
    <mergeCell ref="M15:M17"/>
    <mergeCell ref="I19:I22"/>
    <mergeCell ref="J19:J22"/>
    <mergeCell ref="M19:M22"/>
    <mergeCell ref="J23:J24"/>
    <mergeCell ref="M23:M24"/>
    <mergeCell ref="I32:I33"/>
    <mergeCell ref="J32:J33"/>
    <mergeCell ref="M32:M33"/>
    <mergeCell ref="J34:J38"/>
    <mergeCell ref="M34:M38"/>
    <mergeCell ref="X5:X7"/>
    <mergeCell ref="Y5:Y7"/>
    <mergeCell ref="N6:N7"/>
    <mergeCell ref="O6:O7"/>
    <mergeCell ref="P6:P7"/>
    <mergeCell ref="Q6:Q7"/>
    <mergeCell ref="R6:S6"/>
    <mergeCell ref="F5:F7"/>
    <mergeCell ref="X8:X9"/>
    <mergeCell ref="J10:J13"/>
    <mergeCell ref="H5:H7"/>
    <mergeCell ref="X32:X33"/>
    <mergeCell ref="A8:A9"/>
    <mergeCell ref="B8:B9"/>
    <mergeCell ref="C8:C9"/>
    <mergeCell ref="D8:D9"/>
    <mergeCell ref="G8:G9"/>
    <mergeCell ref="H8:H9"/>
    <mergeCell ref="I8:I9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G5:G7"/>
    <mergeCell ref="A15:A17"/>
    <mergeCell ref="B15:B17"/>
    <mergeCell ref="C15:C17"/>
    <mergeCell ref="D15:D17"/>
    <mergeCell ref="G15:G17"/>
    <mergeCell ref="H15:H17"/>
    <mergeCell ref="I15:I17"/>
    <mergeCell ref="A10:A13"/>
    <mergeCell ref="B10:B13"/>
    <mergeCell ref="C10:C13"/>
    <mergeCell ref="D10:D13"/>
    <mergeCell ref="G10:G13"/>
    <mergeCell ref="H10:H13"/>
    <mergeCell ref="I10:I13"/>
    <mergeCell ref="A23:A24"/>
    <mergeCell ref="B23:B24"/>
    <mergeCell ref="C23:C24"/>
    <mergeCell ref="D23:D24"/>
    <mergeCell ref="G23:G24"/>
    <mergeCell ref="H23:H24"/>
    <mergeCell ref="I23:I24"/>
    <mergeCell ref="A19:A22"/>
    <mergeCell ref="B19:B22"/>
    <mergeCell ref="C19:C22"/>
    <mergeCell ref="D19:D22"/>
    <mergeCell ref="G19:G22"/>
    <mergeCell ref="H19:H22"/>
    <mergeCell ref="A25:A26"/>
    <mergeCell ref="B25:B26"/>
    <mergeCell ref="C25:C26"/>
    <mergeCell ref="D25:D26"/>
    <mergeCell ref="G25:G26"/>
    <mergeCell ref="H25:H26"/>
    <mergeCell ref="I25:I26"/>
    <mergeCell ref="J25:J26"/>
    <mergeCell ref="M25:M26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A34:A38"/>
    <mergeCell ref="B34:B38"/>
    <mergeCell ref="C34:C38"/>
    <mergeCell ref="D34:D38"/>
    <mergeCell ref="G34:G38"/>
    <mergeCell ref="H34:H38"/>
    <mergeCell ref="I34:I38"/>
    <mergeCell ref="A32:A33"/>
    <mergeCell ref="B32:B33"/>
    <mergeCell ref="C32:C33"/>
    <mergeCell ref="D32:D33"/>
    <mergeCell ref="G32:G33"/>
    <mergeCell ref="H32:H33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I64:I67"/>
    <mergeCell ref="J64:J67"/>
    <mergeCell ref="M64:M67"/>
    <mergeCell ref="A68:A70"/>
    <mergeCell ref="B68:B70"/>
    <mergeCell ref="C68:C70"/>
    <mergeCell ref="D68:D70"/>
    <mergeCell ref="G68:G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A72:A80"/>
    <mergeCell ref="B72:B80"/>
    <mergeCell ref="C72:C80"/>
    <mergeCell ref="D72:D80"/>
    <mergeCell ref="G72:G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85:I89"/>
    <mergeCell ref="J85:J89"/>
    <mergeCell ref="M85:M89"/>
    <mergeCell ref="A85:A89"/>
    <mergeCell ref="B85:B89"/>
    <mergeCell ref="C85:C89"/>
    <mergeCell ref="D85:D89"/>
    <mergeCell ref="G85:G89"/>
    <mergeCell ref="H85:H89"/>
    <mergeCell ref="A91:A95"/>
    <mergeCell ref="B91:B95"/>
    <mergeCell ref="C91:C95"/>
    <mergeCell ref="D91:D95"/>
    <mergeCell ref="G91:G95"/>
    <mergeCell ref="H91:H95"/>
    <mergeCell ref="I91:I95"/>
    <mergeCell ref="J91:J95"/>
    <mergeCell ref="M91:M95"/>
    <mergeCell ref="A97:A100"/>
    <mergeCell ref="B97:B100"/>
    <mergeCell ref="C97:C100"/>
    <mergeCell ref="D97:D100"/>
    <mergeCell ref="G97:G100"/>
    <mergeCell ref="H97:H100"/>
    <mergeCell ref="I97:I100"/>
    <mergeCell ref="J97:J100"/>
    <mergeCell ref="M97:M100"/>
    <mergeCell ref="I101:I104"/>
    <mergeCell ref="J101:J104"/>
    <mergeCell ref="M101:M104"/>
    <mergeCell ref="A106:A107"/>
    <mergeCell ref="B106:B107"/>
    <mergeCell ref="C106:C107"/>
    <mergeCell ref="D106:D107"/>
    <mergeCell ref="G106:G107"/>
    <mergeCell ref="H106:H107"/>
    <mergeCell ref="I106:I107"/>
    <mergeCell ref="A101:A104"/>
    <mergeCell ref="B101:B104"/>
    <mergeCell ref="C101:C104"/>
    <mergeCell ref="D101:D104"/>
    <mergeCell ref="G101:G104"/>
    <mergeCell ref="H101:H104"/>
    <mergeCell ref="J106:J107"/>
    <mergeCell ref="M106:M107"/>
    <mergeCell ref="M110:M111"/>
    <mergeCell ref="A108:A109"/>
    <mergeCell ref="B108:B109"/>
    <mergeCell ref="C108:C109"/>
    <mergeCell ref="D108:D109"/>
    <mergeCell ref="G108:G109"/>
    <mergeCell ref="H108:H109"/>
    <mergeCell ref="I108:I109"/>
    <mergeCell ref="J108:J109"/>
    <mergeCell ref="M108:M109"/>
    <mergeCell ref="X64:X67"/>
    <mergeCell ref="X51:X54"/>
    <mergeCell ref="X58:X59"/>
    <mergeCell ref="X91:X95"/>
    <mergeCell ref="X97:X100"/>
    <mergeCell ref="X101:X104"/>
    <mergeCell ref="A122:D122"/>
    <mergeCell ref="I112:I117"/>
    <mergeCell ref="J112:J117"/>
    <mergeCell ref="M112:M117"/>
    <mergeCell ref="A112:A117"/>
    <mergeCell ref="B112:B117"/>
    <mergeCell ref="C112:C117"/>
    <mergeCell ref="D112:D117"/>
    <mergeCell ref="G112:G117"/>
    <mergeCell ref="H112:H117"/>
    <mergeCell ref="A110:A111"/>
    <mergeCell ref="B110:B111"/>
    <mergeCell ref="C110:C111"/>
    <mergeCell ref="D110:D111"/>
    <mergeCell ref="G110:G111"/>
    <mergeCell ref="H110:H111"/>
    <mergeCell ref="I110:I111"/>
    <mergeCell ref="J110:J111"/>
  </mergeCells>
  <hyperlinks>
    <hyperlink ref="D120" r:id="rId1" display="cktiV~~Vh@cks[kM+k"/>
  </hyperlinks>
  <pageMargins left="0.45" right="0.05" top="0.13" bottom="0.13" header="0.13" footer="0.13"/>
  <pageSetup paperSize="9" scale="1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2015-02-25T08:06:39Z</cp:lastPrinted>
  <dcterms:created xsi:type="dcterms:W3CDTF">2012-03-01T16:49:07Z</dcterms:created>
  <dcterms:modified xsi:type="dcterms:W3CDTF">2015-02-25T08:06:41Z</dcterms:modified>
</cp:coreProperties>
</file>